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115" windowHeight="6975"/>
  </bookViews>
  <sheets>
    <sheet name="2012" sheetId="1" r:id="rId1"/>
  </sheets>
  <externalReferences>
    <externalReference r:id="rId2"/>
  </externalReferences>
  <definedNames>
    <definedName name="_xlnm.Print_Area" localSheetId="0">'2012'!$A$1:$H$152</definedName>
  </definedNames>
  <calcPr calcId="145621"/>
</workbook>
</file>

<file path=xl/calcChain.xml><?xml version="1.0" encoding="utf-8"?>
<calcChain xmlns="http://schemas.openxmlformats.org/spreadsheetml/2006/main">
  <c r="A154" i="1" l="1"/>
  <c r="J147" i="1"/>
  <c r="J146" i="1"/>
  <c r="J145" i="1"/>
  <c r="J142" i="1"/>
  <c r="K127" i="1"/>
  <c r="K124" i="1"/>
  <c r="I122" i="1"/>
  <c r="I121" i="1"/>
  <c r="J121" i="1" s="1"/>
  <c r="I120" i="1"/>
  <c r="J120" i="1" s="1"/>
  <c r="I119" i="1"/>
  <c r="J119" i="1" s="1"/>
  <c r="I118" i="1"/>
  <c r="J118" i="1" s="1"/>
  <c r="I116" i="1"/>
  <c r="J116" i="1" s="1"/>
  <c r="I115" i="1"/>
  <c r="J115" i="1" s="1"/>
  <c r="I114" i="1"/>
  <c r="J90" i="1"/>
  <c r="J89" i="1"/>
  <c r="J72" i="1"/>
  <c r="I72" i="1"/>
  <c r="J67" i="1"/>
  <c r="J56" i="1"/>
  <c r="J49" i="1"/>
  <c r="I28" i="1"/>
  <c r="J16" i="1"/>
  <c r="J14" i="1"/>
  <c r="J13" i="1"/>
  <c r="I86" i="1" l="1"/>
  <c r="I49" i="1"/>
  <c r="J114" i="1"/>
  <c r="J122" i="1"/>
  <c r="I67" i="1"/>
  <c r="I68" i="1" s="1"/>
  <c r="I117" i="1"/>
  <c r="J117" i="1" s="1"/>
  <c r="I51" i="1"/>
</calcChain>
</file>

<file path=xl/sharedStrings.xml><?xml version="1.0" encoding="utf-8"?>
<sst xmlns="http://schemas.openxmlformats.org/spreadsheetml/2006/main" count="253" uniqueCount="153">
  <si>
    <t>Consolidated Statement of Liabilities and Assets of Banks - Segmental Reporting: As at end of June 2012</t>
  </si>
  <si>
    <t>ok</t>
  </si>
  <si>
    <t>Figures rounded to the nearest Rupee</t>
  </si>
  <si>
    <t>Liabilities</t>
  </si>
  <si>
    <t>SEGMENT A</t>
  </si>
  <si>
    <t>SEGMENT B</t>
  </si>
  <si>
    <t>TOTAL</t>
  </si>
  <si>
    <t>Assets</t>
  </si>
  <si>
    <t>1.  Capital</t>
  </si>
  <si>
    <t>1. Cash in Hand</t>
  </si>
  <si>
    <t xml:space="preserve">       (i)   Assigned / Stated Capital</t>
  </si>
  <si>
    <t xml:space="preserve">       (ii)  Share Premium Account</t>
  </si>
  <si>
    <t>2. Balances with Bank of Mauritius</t>
  </si>
  <si>
    <t>2.  Reserves &amp; Surplus</t>
  </si>
  <si>
    <t>3. Margin Cash held with Bank of Mauritius under Repos</t>
  </si>
  <si>
    <t xml:space="preserve">       (i)   Statutory Reserves</t>
  </si>
  <si>
    <t xml:space="preserve">       (ii)  Capital Reserves</t>
  </si>
  <si>
    <t>4. Bank of Mauritius Bills/Notes</t>
  </si>
  <si>
    <t xml:space="preserve">             (a) Property Revaluation Surplus</t>
  </si>
  <si>
    <t xml:space="preserve">             (b) Surplus on Realisation of Assets</t>
  </si>
  <si>
    <t>5. Claims on Central Government</t>
  </si>
  <si>
    <t xml:space="preserve">             (c) Other (Please Specify)</t>
  </si>
  <si>
    <t xml:space="preserve">        (i)     Treasury Bills</t>
  </si>
  <si>
    <t xml:space="preserve">       (iii) General Reserves</t>
  </si>
  <si>
    <t xml:space="preserve">                  of which:</t>
  </si>
  <si>
    <t xml:space="preserve">       (iv)  Other Reserves</t>
  </si>
  <si>
    <t xml:space="preserve">                    (a) Bills Purchased under Reverse Repos</t>
  </si>
  <si>
    <t xml:space="preserve">             (a) Contingency Reserves</t>
  </si>
  <si>
    <t xml:space="preserve">                    (b) Bills Sold under Repos</t>
  </si>
  <si>
    <t xml:space="preserve">             (b) Other (Please Specify)</t>
  </si>
  <si>
    <t xml:space="preserve">        (ii)   Government Securities</t>
  </si>
  <si>
    <t xml:space="preserve">       (v)   Balance in Profit and Loss Account1</t>
  </si>
  <si>
    <t xml:space="preserve">       (iii)  Advances</t>
  </si>
  <si>
    <t xml:space="preserve">       (iv)  Others (Please specify)</t>
  </si>
  <si>
    <t>3.  Treasury shares</t>
  </si>
  <si>
    <t>6. Interbank Loans</t>
  </si>
  <si>
    <t>4.  Subordinated Loan</t>
  </si>
  <si>
    <t xml:space="preserve">        (i)    Rupee</t>
  </si>
  <si>
    <t xml:space="preserve">       (i)  Shareholders' Subordinated Term Debt</t>
  </si>
  <si>
    <t xml:space="preserve">        (ii)   Rupee equivalent of Foreign Currency loans</t>
  </si>
  <si>
    <t xml:space="preserve">             (a) Original Maturity of 2 years or less</t>
  </si>
  <si>
    <t xml:space="preserve">             (b) Original Maturity of more than 2 years but less than 5 years</t>
  </si>
  <si>
    <t>7. Foreign Assets</t>
  </si>
  <si>
    <t xml:space="preserve">             (c) Original Maturity over 5 Years</t>
  </si>
  <si>
    <t xml:space="preserve">        (i)    Balances with Banks Abroad on a/c of CFC Deposits</t>
  </si>
  <si>
    <t xml:space="preserve">       (ii)  Other</t>
  </si>
  <si>
    <t xml:space="preserve">        (ii)   Other Balances with Banks Abroad</t>
  </si>
  <si>
    <t xml:space="preserve">        (iii)  Foreign Bills Purchased and Discounted</t>
  </si>
  <si>
    <t xml:space="preserve">                - Current</t>
  </si>
  <si>
    <t xml:space="preserve">                    in Mauritian Rupees</t>
  </si>
  <si>
    <t xml:space="preserve">                   in Foreign Currencies</t>
  </si>
  <si>
    <t>5.   Loan Capital</t>
  </si>
  <si>
    <t xml:space="preserve">                - Overdue</t>
  </si>
  <si>
    <t>6.  Deposits</t>
  </si>
  <si>
    <t xml:space="preserve">     (I) Residents</t>
  </si>
  <si>
    <t xml:space="preserve">        (iv) Foreign Securities</t>
  </si>
  <si>
    <t xml:space="preserve">          (1) Rupee Deposits</t>
  </si>
  <si>
    <t xml:space="preserve">                - Corporate Shares</t>
  </si>
  <si>
    <t xml:space="preserve">                 (a) Demand</t>
  </si>
  <si>
    <t xml:space="preserve">                - Fixed Dated Securities</t>
  </si>
  <si>
    <t xml:space="preserve">                 (b) Savings</t>
  </si>
  <si>
    <t xml:space="preserve">                - Other</t>
  </si>
  <si>
    <t xml:space="preserve">                 (c) Time</t>
  </si>
  <si>
    <t xml:space="preserve">        (v)   Foreign Notes and Coins</t>
  </si>
  <si>
    <t xml:space="preserve">                (d) Margin Deposits</t>
  </si>
  <si>
    <t xml:space="preserve">        (vi)  Loans and Other Financing in Foreign Currencies outside Mauritius</t>
  </si>
  <si>
    <t xml:space="preserve">         (2) Rupee equivalent of deposits denominated in Foreign Currencies</t>
  </si>
  <si>
    <t xml:space="preserve">                - Loans</t>
  </si>
  <si>
    <t xml:space="preserve">                - Overdrafts</t>
  </si>
  <si>
    <t xml:space="preserve">                - Other (Please Specify)</t>
  </si>
  <si>
    <t xml:space="preserve">        (vii) Other (please specify)</t>
  </si>
  <si>
    <t xml:space="preserve">   (II) Public Financial &amp; Nonfinancial Corporations and State &amp; Local Govt</t>
  </si>
  <si>
    <t>8. Claims on Private Sector (Excluding 9 and 10 below)</t>
  </si>
  <si>
    <t xml:space="preserve">        (i)    Local Bills Purchased and Discounted</t>
  </si>
  <si>
    <t xml:space="preserve">        (ii)   Bills Receivable</t>
  </si>
  <si>
    <t xml:space="preserve">        (iii)  Bills Discounted-Contra</t>
  </si>
  <si>
    <t xml:space="preserve">        (iv)  Advances against the pledge of export bills</t>
  </si>
  <si>
    <t xml:space="preserve">        (v)   Overdrafts</t>
  </si>
  <si>
    <t xml:space="preserve">        (vi)  Loans</t>
  </si>
  <si>
    <t xml:space="preserve">        (vii)  Loans and Other Financing in Foreign Currencies in Mauritius</t>
  </si>
  <si>
    <t xml:space="preserve">   (III) Central Government*</t>
  </si>
  <si>
    <t xml:space="preserve">        (viii) Investments in Shares &amp; Debentures</t>
  </si>
  <si>
    <t xml:space="preserve">   (IV) Banks in Mauritius</t>
  </si>
  <si>
    <t>9. Claims on Public Financial and Nonfinancial Corporations and</t>
  </si>
  <si>
    <t xml:space="preserve">     State and Local Government</t>
  </si>
  <si>
    <t xml:space="preserve">   (V) Holders of Global Business Licences</t>
  </si>
  <si>
    <t xml:space="preserve">        (viii) Investments in Shares &amp; Debentures </t>
  </si>
  <si>
    <t xml:space="preserve">   (VI) Non-Residents</t>
  </si>
  <si>
    <t>10. Claims on Holders of Global Business Licences</t>
  </si>
  <si>
    <t xml:space="preserve">   (VII) Banks outside Mauritius</t>
  </si>
  <si>
    <t>11. Claims on Banks in Mauritius</t>
  </si>
  <si>
    <t>7.  Interbank Borrowings</t>
  </si>
  <si>
    <t xml:space="preserve">        (i)   Balances on a/c of Customers' Foreign Currency Deposits</t>
  </si>
  <si>
    <t xml:space="preserve">       (i)   Rupee</t>
  </si>
  <si>
    <t xml:space="preserve">        (ii)  Investments</t>
  </si>
  <si>
    <t xml:space="preserve">       (ii)  Rupee Equivalent of Foreign Currency borrowings</t>
  </si>
  <si>
    <t xml:space="preserve">        (iii) Other Balances</t>
  </si>
  <si>
    <t xml:space="preserve">8.  Borrowings </t>
  </si>
  <si>
    <t>12. Fixed Assets (Cost or Valuation)</t>
  </si>
  <si>
    <t xml:space="preserve">       (i)    Bank of Mauritius</t>
  </si>
  <si>
    <t xml:space="preserve">        (i)    Premises and Other Immovable Properties</t>
  </si>
  <si>
    <t xml:space="preserve">               (a)     Secured Advances</t>
  </si>
  <si>
    <t xml:space="preserve">        (ii)   Capital Work in progress less Depreciation</t>
  </si>
  <si>
    <t xml:space="preserve">               (b)     Loan raised through Repos</t>
  </si>
  <si>
    <t xml:space="preserve">        (iii)  Other Fixed Assets (Furniture, Fixture, Equipment, etc.)</t>
  </si>
  <si>
    <t xml:space="preserve">               (c)     Bills Rediscounted</t>
  </si>
  <si>
    <t xml:space="preserve">               (d)     Others</t>
  </si>
  <si>
    <t>13. Other Assets</t>
  </si>
  <si>
    <t xml:space="preserve">       (ii)   Banks in Mauritius</t>
  </si>
  <si>
    <t xml:space="preserve">        (i)    Net Expenditure for Current Year</t>
  </si>
  <si>
    <t xml:space="preserve">       (iii)  Banks Abroad</t>
  </si>
  <si>
    <t xml:space="preserve">        (ii)   Balances due in the Clearing</t>
  </si>
  <si>
    <t xml:space="preserve">       (iv)   Banks Abroad for Onlending</t>
  </si>
  <si>
    <t xml:space="preserve">        (iii)  Non Banking Assets</t>
  </si>
  <si>
    <t xml:space="preserve">               (a)     in Mauritius</t>
  </si>
  <si>
    <t xml:space="preserve">        (iv)   Interest Accrued on Investments1</t>
  </si>
  <si>
    <t xml:space="preserve">               (b)     outside Mauritius</t>
  </si>
  <si>
    <t xml:space="preserve">        (v)   Other Accrued Interest Receivable2</t>
  </si>
  <si>
    <t xml:space="preserve">       (v)   Other</t>
  </si>
  <si>
    <t xml:space="preserve">        (vi)  Preliminary &amp; Pre-Operational Expenses</t>
  </si>
  <si>
    <t xml:space="preserve">               (a)     Local</t>
  </si>
  <si>
    <t xml:space="preserve">        (vii)  Interbranch Adjustment (net)</t>
  </si>
  <si>
    <t xml:space="preserve">               (b)     Foreign</t>
  </si>
  <si>
    <t xml:space="preserve">        (viii) Others (Please specify)</t>
  </si>
  <si>
    <t>9.  Bills Payable</t>
  </si>
  <si>
    <t>10.  Margin Deposits from BoM in respect of Reverse Repo Transactions</t>
  </si>
  <si>
    <t>11. Other Liabilities</t>
  </si>
  <si>
    <t xml:space="preserve">       (i)    Net Income for Current Year</t>
  </si>
  <si>
    <t xml:space="preserve">       (ii)   Accumulated Depreciation on Fixed Assets</t>
  </si>
  <si>
    <t xml:space="preserve">       (iii)  Provision for Taxation</t>
  </si>
  <si>
    <t xml:space="preserve">       (iv)  Allowance for credit losses</t>
  </si>
  <si>
    <t xml:space="preserve">              - Individually Assessed Credits</t>
  </si>
  <si>
    <t xml:space="preserve">              - Portfolio Assessed Credits</t>
  </si>
  <si>
    <t xml:space="preserve">              - General Provisions</t>
  </si>
  <si>
    <t xml:space="preserve">       (v)  Accrued Interest Payable2</t>
  </si>
  <si>
    <t xml:space="preserve">       (vi) Balance Owed in the Clearing</t>
  </si>
  <si>
    <t xml:space="preserve">       (vii) Interbranch Adjustment (net)</t>
  </si>
  <si>
    <t xml:space="preserve">       (viii)  Interest received in advance</t>
  </si>
  <si>
    <t xml:space="preserve">       (ix) Other (Please specify)</t>
  </si>
  <si>
    <t>12.Total Liabilities</t>
  </si>
  <si>
    <t>14. Total Assets</t>
  </si>
  <si>
    <t>13 .Acceptances on Account of Customers</t>
  </si>
  <si>
    <t>15. Acceptances on Account of Customers</t>
  </si>
  <si>
    <t>14. Documentary Credits</t>
  </si>
  <si>
    <t>16. Documentary Credits</t>
  </si>
  <si>
    <t>15. Guarantees, Endorsements, etc. on Account of Customers</t>
  </si>
  <si>
    <t>17. Guarantees, Endorsements, etc on Account of Customers</t>
  </si>
  <si>
    <t>16. Inward Bills Held for Collection</t>
  </si>
  <si>
    <t>18. Outward Bills Held for Collection</t>
  </si>
  <si>
    <t>17. Spot Foreign Exchange sold</t>
  </si>
  <si>
    <t>19. Spot Foreign Exchange Purchased</t>
  </si>
  <si>
    <t>Figures may not add up to totals due to rounding.</t>
  </si>
  <si>
    <t>*: Of which Budgetary Central Government Deposits amount to Rs1,876,806,014.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</si>
</sst>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_(* #,##0.00_);_(* \(#,##0.00\);_(* &quot;-&quot;??_);_(@_)"/>
    <numFmt numFmtId="166" formatCode="dd\-mmm\-yy_)"/>
  </numFmts>
  <fonts count="24">
    <font>
      <sz val="10"/>
      <name val="Arial"/>
    </font>
    <font>
      <sz val="10"/>
      <name val="MS Sans Serif"/>
      <family val="2"/>
    </font>
    <font>
      <b/>
      <sz val="20"/>
      <color indexed="8"/>
      <name val="Trebuchet MS"/>
      <family val="2"/>
    </font>
    <font>
      <b/>
      <sz val="14"/>
      <color indexed="8"/>
      <name val="Trebuchet MS"/>
      <family val="2"/>
    </font>
    <font>
      <sz val="10"/>
      <name val="Arial"/>
    </font>
    <font>
      <sz val="10"/>
      <color indexed="23"/>
      <name val="Monotype Corsiva"/>
      <family val="4"/>
    </font>
    <font>
      <sz val="10"/>
      <color indexed="63"/>
      <name val="Trebuchet MS"/>
      <family val="2"/>
    </font>
    <font>
      <sz val="10"/>
      <color indexed="23"/>
      <name val="Trebuchet MS"/>
      <family val="2"/>
    </font>
    <font>
      <b/>
      <sz val="11"/>
      <color indexed="8"/>
      <name val="Trebuchet MS"/>
      <family val="2"/>
    </font>
    <font>
      <sz val="11"/>
      <name val="Arial"/>
      <family val="2"/>
    </font>
    <font>
      <b/>
      <sz val="10"/>
      <color indexed="63"/>
      <name val="Trebuchet MS"/>
      <family val="2"/>
    </font>
    <font>
      <sz val="10"/>
      <color indexed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i/>
      <sz val="10"/>
      <color indexed="23"/>
      <name val="Trebuchet MS"/>
      <family val="2"/>
    </font>
    <font>
      <b/>
      <sz val="10"/>
      <color indexed="23"/>
      <name val="Trebuchet MS"/>
      <family val="2"/>
    </font>
    <font>
      <sz val="10"/>
      <color theme="1"/>
      <name val="Trebuchet MS"/>
      <family val="2"/>
    </font>
    <font>
      <b/>
      <u/>
      <sz val="10"/>
      <color indexed="23"/>
      <name val="Trebuchet MS"/>
      <family val="2"/>
    </font>
    <font>
      <b/>
      <sz val="10"/>
      <color theme="1"/>
      <name val="Trebuchet MS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color indexed="12"/>
      <name val="CG Times (W1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3" tint="0.79998168889431442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gray0625">
        <fgColor indexed="22"/>
        <bgColor indexed="9"/>
      </patternFill>
    </fill>
  </fills>
  <borders count="23">
    <border>
      <left/>
      <right/>
      <top/>
      <bottom/>
      <diagonal/>
    </border>
    <border>
      <left style="thick">
        <color indexed="64"/>
      </left>
      <right style="slantDashDot">
        <color indexed="22"/>
      </right>
      <top style="thick">
        <color indexed="64"/>
      </top>
      <bottom style="thick">
        <color indexed="64"/>
      </bottom>
      <diagonal/>
    </border>
    <border>
      <left style="slantDashDot">
        <color indexed="22"/>
      </left>
      <right style="medium">
        <color indexed="22"/>
      </right>
      <top style="thick">
        <color indexed="64"/>
      </top>
      <bottom style="thick">
        <color indexed="64"/>
      </bottom>
      <diagonal/>
    </border>
    <border>
      <left style="medium">
        <color indexed="22"/>
      </left>
      <right style="medium">
        <color indexed="22"/>
      </right>
      <top style="thick">
        <color indexed="64"/>
      </top>
      <bottom style="thick">
        <color indexed="64"/>
      </bottom>
      <diagonal/>
    </border>
    <border>
      <left/>
      <right style="double">
        <color indexed="8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slantDashDot">
        <color indexed="22"/>
      </right>
      <top/>
      <bottom/>
      <diagonal/>
    </border>
    <border>
      <left style="slantDashDot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22"/>
      </left>
      <right style="double">
        <color indexed="64"/>
      </right>
      <top/>
      <bottom/>
      <diagonal/>
    </border>
    <border>
      <left style="slantDashDot">
        <color indexed="22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22"/>
      </left>
      <right style="medium">
        <color indexed="8"/>
      </right>
      <top/>
      <bottom/>
      <diagonal/>
    </border>
    <border>
      <left style="slantDashDot">
        <color indexed="22"/>
      </left>
      <right style="slantDashDot">
        <color indexed="22"/>
      </right>
      <top/>
      <bottom/>
      <diagonal/>
    </border>
    <border>
      <left style="thick">
        <color indexed="64"/>
      </left>
      <right style="slantDashDot">
        <color indexed="22"/>
      </right>
      <top/>
      <bottom style="thick">
        <color indexed="64"/>
      </bottom>
      <diagonal/>
    </border>
    <border>
      <left style="slantDashDot">
        <color indexed="22"/>
      </left>
      <right style="medium">
        <color indexed="22"/>
      </right>
      <top/>
      <bottom style="thick">
        <color indexed="64"/>
      </bottom>
      <diagonal/>
    </border>
    <border>
      <left style="medium">
        <color indexed="22"/>
      </left>
      <right style="medium">
        <color indexed="22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165" fontId="22" fillId="0" borderId="0" applyFont="0" applyFill="0" applyBorder="0" applyAlignment="0" applyProtection="0"/>
    <xf numFmtId="166" fontId="23" fillId="0" borderId="22" applyNumberFormat="0" applyFill="0" applyBorder="0" applyAlignment="0">
      <protection locked="0"/>
    </xf>
  </cellStyleXfs>
  <cellXfs count="119">
    <xf numFmtId="0" fontId="0" fillId="0" borderId="0" xfId="0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0" fillId="0" borderId="0" xfId="0" applyBorder="1"/>
    <xf numFmtId="0" fontId="5" fillId="2" borderId="0" xfId="2" applyFont="1" applyFill="1" applyBorder="1" applyAlignment="1" applyProtection="1">
      <alignment horizontal="left"/>
    </xf>
    <xf numFmtId="3" fontId="6" fillId="2" borderId="0" xfId="2" applyNumberFormat="1" applyFont="1" applyFill="1" applyBorder="1" applyAlignment="1" applyProtection="1">
      <alignment horizontal="left"/>
    </xf>
    <xf numFmtId="3" fontId="0" fillId="2" borderId="0" xfId="0" applyNumberFormat="1" applyFill="1" applyBorder="1"/>
    <xf numFmtId="0" fontId="0" fillId="2" borderId="0" xfId="0" applyFill="1" applyBorder="1"/>
    <xf numFmtId="3" fontId="7" fillId="2" borderId="0" xfId="2" applyNumberFormat="1" applyFont="1" applyFill="1" applyBorder="1" applyProtection="1"/>
    <xf numFmtId="3" fontId="5" fillId="2" borderId="0" xfId="2" applyNumberFormat="1" applyFont="1" applyFill="1" applyBorder="1" applyAlignment="1" applyProtection="1">
      <alignment horizontal="left"/>
    </xf>
    <xf numFmtId="0" fontId="8" fillId="3" borderId="1" xfId="2" applyFont="1" applyFill="1" applyBorder="1" applyAlignment="1" applyProtection="1">
      <alignment horizontal="center"/>
    </xf>
    <xf numFmtId="0" fontId="8" fillId="3" borderId="2" xfId="2" applyFont="1" applyFill="1" applyBorder="1" applyAlignment="1" applyProtection="1">
      <alignment horizontal="center"/>
    </xf>
    <xf numFmtId="0" fontId="8" fillId="3" borderId="3" xfId="2" applyFont="1" applyFill="1" applyBorder="1" applyAlignment="1" applyProtection="1">
      <alignment horizontal="center"/>
    </xf>
    <xf numFmtId="0" fontId="8" fillId="3" borderId="4" xfId="2" applyFont="1" applyFill="1" applyBorder="1" applyAlignment="1" applyProtection="1">
      <alignment horizontal="center"/>
    </xf>
    <xf numFmtId="0" fontId="8" fillId="3" borderId="5" xfId="2" applyFont="1" applyFill="1" applyBorder="1" applyAlignment="1" applyProtection="1">
      <alignment horizontal="center" wrapText="1"/>
    </xf>
    <xf numFmtId="0" fontId="8" fillId="3" borderId="6" xfId="2" applyFont="1" applyFill="1" applyBorder="1" applyAlignment="1" applyProtection="1">
      <alignment horizontal="center" wrapText="1"/>
    </xf>
    <xf numFmtId="0" fontId="9" fillId="0" borderId="0" xfId="0" applyFont="1" applyBorder="1"/>
    <xf numFmtId="0" fontId="7" fillId="4" borderId="7" xfId="2" applyFont="1" applyFill="1" applyBorder="1" applyProtection="1"/>
    <xf numFmtId="3" fontId="7" fillId="4" borderId="8" xfId="2" applyNumberFormat="1" applyFont="1" applyFill="1" applyBorder="1" applyProtection="1"/>
    <xf numFmtId="0" fontId="7" fillId="4" borderId="0" xfId="2" applyFont="1" applyFill="1" applyBorder="1" applyProtection="1"/>
    <xf numFmtId="3" fontId="7" fillId="5" borderId="8" xfId="2" applyNumberFormat="1" applyFont="1" applyFill="1" applyBorder="1" applyAlignment="1" applyProtection="1">
      <alignment horizontal="center"/>
    </xf>
    <xf numFmtId="0" fontId="7" fillId="5" borderId="9" xfId="2" applyFont="1" applyFill="1" applyBorder="1" applyAlignment="1" applyProtection="1">
      <alignment horizontal="center"/>
    </xf>
    <xf numFmtId="0" fontId="7" fillId="5" borderId="10" xfId="2" applyFont="1" applyFill="1" applyBorder="1" applyAlignment="1" applyProtection="1">
      <alignment horizontal="center"/>
    </xf>
    <xf numFmtId="0" fontId="10" fillId="4" borderId="7" xfId="2" applyFont="1" applyFill="1" applyBorder="1" applyProtection="1"/>
    <xf numFmtId="3" fontId="10" fillId="4" borderId="8" xfId="2" applyNumberFormat="1" applyFont="1" applyFill="1" applyBorder="1" applyProtection="1"/>
    <xf numFmtId="3" fontId="10" fillId="4" borderId="11" xfId="2" applyNumberFormat="1" applyFont="1" applyFill="1" applyBorder="1" applyProtection="1"/>
    <xf numFmtId="0" fontId="10" fillId="4" borderId="0" xfId="2" applyFont="1" applyFill="1" applyBorder="1" applyProtection="1"/>
    <xf numFmtId="3" fontId="10" fillId="5" borderId="8" xfId="2" applyNumberFormat="1" applyFont="1" applyFill="1" applyBorder="1" applyAlignment="1" applyProtection="1">
      <alignment horizontal="right"/>
    </xf>
    <xf numFmtId="3" fontId="10" fillId="5" borderId="9" xfId="2" applyNumberFormat="1" applyFont="1" applyFill="1" applyBorder="1" applyAlignment="1" applyProtection="1">
      <alignment horizontal="right"/>
    </xf>
    <xf numFmtId="3" fontId="10" fillId="5" borderId="10" xfId="2" applyNumberFormat="1" applyFont="1" applyFill="1" applyBorder="1" applyAlignment="1" applyProtection="1">
      <alignment horizontal="right"/>
    </xf>
    <xf numFmtId="3" fontId="0" fillId="0" borderId="0" xfId="0" applyNumberFormat="1" applyBorder="1"/>
    <xf numFmtId="3" fontId="6" fillId="4" borderId="8" xfId="2" applyNumberFormat="1" applyFont="1" applyFill="1" applyBorder="1" applyProtection="1"/>
    <xf numFmtId="3" fontId="6" fillId="4" borderId="11" xfId="2" applyNumberFormat="1" applyFont="1" applyFill="1" applyBorder="1" applyProtection="1"/>
    <xf numFmtId="3" fontId="7" fillId="5" borderId="8" xfId="2" applyNumberFormat="1" applyFont="1" applyFill="1" applyBorder="1" applyAlignment="1" applyProtection="1">
      <alignment horizontal="right"/>
    </xf>
    <xf numFmtId="3" fontId="7" fillId="5" borderId="9" xfId="2" applyNumberFormat="1" applyFont="1" applyFill="1" applyBorder="1" applyAlignment="1" applyProtection="1">
      <alignment horizontal="right"/>
    </xf>
    <xf numFmtId="3" fontId="7" fillId="5" borderId="10" xfId="2" applyNumberFormat="1" applyFont="1" applyFill="1" applyBorder="1" applyAlignment="1" applyProtection="1">
      <alignment horizontal="right"/>
    </xf>
    <xf numFmtId="3" fontId="11" fillId="4" borderId="8" xfId="2" applyNumberFormat="1" applyFont="1" applyFill="1" applyBorder="1" applyProtection="1"/>
    <xf numFmtId="3" fontId="12" fillId="5" borderId="8" xfId="2" applyNumberFormat="1" applyFont="1" applyFill="1" applyBorder="1" applyAlignment="1" applyProtection="1">
      <alignment horizontal="right"/>
    </xf>
    <xf numFmtId="3" fontId="12" fillId="5" borderId="9" xfId="2" applyNumberFormat="1" applyFont="1" applyFill="1" applyBorder="1" applyAlignment="1" applyProtection="1">
      <alignment horizontal="right"/>
    </xf>
    <xf numFmtId="3" fontId="12" fillId="5" borderId="10" xfId="2" applyNumberFormat="1" applyFont="1" applyFill="1" applyBorder="1" applyAlignment="1" applyProtection="1">
      <alignment horizontal="right"/>
    </xf>
    <xf numFmtId="3" fontId="13" fillId="4" borderId="8" xfId="2" applyNumberFormat="1" applyFont="1" applyFill="1" applyBorder="1" applyProtection="1"/>
    <xf numFmtId="3" fontId="13" fillId="4" borderId="12" xfId="2" applyNumberFormat="1" applyFont="1" applyFill="1" applyBorder="1" applyProtection="1"/>
    <xf numFmtId="3" fontId="13" fillId="5" borderId="8" xfId="2" applyNumberFormat="1" applyFont="1" applyFill="1" applyBorder="1" applyAlignment="1" applyProtection="1">
      <alignment horizontal="right"/>
    </xf>
    <xf numFmtId="3" fontId="13" fillId="5" borderId="9" xfId="2" applyNumberFormat="1" applyFont="1" applyFill="1" applyBorder="1" applyAlignment="1" applyProtection="1">
      <alignment horizontal="right"/>
    </xf>
    <xf numFmtId="3" fontId="13" fillId="5" borderId="10" xfId="2" applyNumberFormat="1" applyFont="1" applyFill="1" applyBorder="1" applyAlignment="1" applyProtection="1">
      <alignment horizontal="right"/>
    </xf>
    <xf numFmtId="0" fontId="14" fillId="4" borderId="0" xfId="2" applyFont="1" applyFill="1" applyBorder="1" applyProtection="1"/>
    <xf numFmtId="3" fontId="13" fillId="4" borderId="13" xfId="2" applyNumberFormat="1" applyFont="1" applyFill="1" applyBorder="1" applyProtection="1"/>
    <xf numFmtId="3" fontId="13" fillId="4" borderId="9" xfId="2" applyNumberFormat="1" applyFont="1" applyFill="1" applyBorder="1" applyProtection="1"/>
    <xf numFmtId="3" fontId="13" fillId="0" borderId="8" xfId="2" applyNumberFormat="1" applyFont="1" applyFill="1" applyBorder="1" applyProtection="1"/>
    <xf numFmtId="3" fontId="13" fillId="0" borderId="9" xfId="2" applyNumberFormat="1" applyFont="1" applyFill="1" applyBorder="1" applyProtection="1"/>
    <xf numFmtId="3" fontId="13" fillId="0" borderId="13" xfId="2" applyNumberFormat="1" applyFont="1" applyFill="1" applyBorder="1" applyProtection="1"/>
    <xf numFmtId="0" fontId="7" fillId="4" borderId="0" xfId="2" applyFont="1" applyFill="1" applyBorder="1"/>
    <xf numFmtId="3" fontId="7" fillId="4" borderId="9" xfId="2" applyNumberFormat="1" applyFont="1" applyFill="1" applyBorder="1" applyProtection="1"/>
    <xf numFmtId="3" fontId="7" fillId="4" borderId="13" xfId="2" applyNumberFormat="1" applyFont="1" applyFill="1" applyBorder="1" applyProtection="1"/>
    <xf numFmtId="3" fontId="10" fillId="0" borderId="8" xfId="2" applyNumberFormat="1" applyFont="1" applyFill="1" applyBorder="1" applyProtection="1"/>
    <xf numFmtId="3" fontId="10" fillId="0" borderId="9" xfId="2" applyNumberFormat="1" applyFont="1" applyFill="1" applyBorder="1" applyProtection="1"/>
    <xf numFmtId="3" fontId="10" fillId="0" borderId="13" xfId="1" applyNumberFormat="1" applyFont="1" applyFill="1" applyBorder="1" applyProtection="1"/>
    <xf numFmtId="3" fontId="10" fillId="4" borderId="9" xfId="2" applyNumberFormat="1" applyFont="1" applyFill="1" applyBorder="1" applyProtection="1"/>
    <xf numFmtId="3" fontId="13" fillId="4" borderId="11" xfId="2" applyNumberFormat="1" applyFont="1" applyFill="1" applyBorder="1" applyProtection="1"/>
    <xf numFmtId="3" fontId="12" fillId="4" borderId="8" xfId="2" applyNumberFormat="1" applyFont="1" applyFill="1" applyBorder="1" applyProtection="1"/>
    <xf numFmtId="3" fontId="12" fillId="4" borderId="9" xfId="2" applyNumberFormat="1" applyFont="1" applyFill="1" applyBorder="1" applyProtection="1"/>
    <xf numFmtId="3" fontId="12" fillId="4" borderId="13" xfId="1" applyNumberFormat="1" applyFont="1" applyFill="1" applyBorder="1" applyProtection="1"/>
    <xf numFmtId="0" fontId="15" fillId="4" borderId="7" xfId="2" applyFont="1" applyFill="1" applyBorder="1" applyProtection="1"/>
    <xf numFmtId="3" fontId="15" fillId="4" borderId="8" xfId="2" applyNumberFormat="1" applyFont="1" applyFill="1" applyBorder="1" applyProtection="1"/>
    <xf numFmtId="3" fontId="15" fillId="4" borderId="9" xfId="2" applyNumberFormat="1" applyFont="1" applyFill="1" applyBorder="1" applyProtection="1"/>
    <xf numFmtId="3" fontId="15" fillId="4" borderId="13" xfId="2" applyNumberFormat="1" applyFont="1" applyFill="1" applyBorder="1" applyProtection="1"/>
    <xf numFmtId="3" fontId="10" fillId="4" borderId="12" xfId="2" applyNumberFormat="1" applyFont="1" applyFill="1" applyBorder="1" applyProtection="1"/>
    <xf numFmtId="3" fontId="6" fillId="4" borderId="12" xfId="2" applyNumberFormat="1" applyFont="1" applyFill="1" applyBorder="1" applyProtection="1"/>
    <xf numFmtId="0" fontId="14" fillId="4" borderId="7" xfId="2" applyFont="1" applyFill="1" applyBorder="1" applyProtection="1"/>
    <xf numFmtId="3" fontId="10" fillId="5" borderId="14" xfId="2" applyNumberFormat="1" applyFont="1" applyFill="1" applyBorder="1" applyAlignment="1" applyProtection="1">
      <alignment horizontal="right"/>
    </xf>
    <xf numFmtId="3" fontId="6" fillId="5" borderId="14" xfId="2" applyNumberFormat="1" applyFont="1" applyFill="1" applyBorder="1" applyAlignment="1" applyProtection="1">
      <alignment horizontal="right"/>
    </xf>
    <xf numFmtId="3" fontId="13" fillId="5" borderId="14" xfId="2" applyNumberFormat="1" applyFont="1" applyFill="1" applyBorder="1" applyAlignment="1" applyProtection="1">
      <alignment horizontal="right"/>
    </xf>
    <xf numFmtId="3" fontId="12" fillId="5" borderId="14" xfId="2" applyNumberFormat="1" applyFont="1" applyFill="1" applyBorder="1" applyAlignment="1" applyProtection="1">
      <alignment horizontal="right"/>
    </xf>
    <xf numFmtId="3" fontId="6" fillId="5" borderId="9" xfId="2" applyNumberFormat="1" applyFont="1" applyFill="1" applyBorder="1" applyAlignment="1" applyProtection="1">
      <alignment horizontal="right"/>
    </xf>
    <xf numFmtId="3" fontId="6" fillId="5" borderId="10" xfId="2" applyNumberFormat="1" applyFont="1" applyFill="1" applyBorder="1" applyAlignment="1" applyProtection="1">
      <alignment horizontal="right"/>
    </xf>
    <xf numFmtId="38" fontId="7" fillId="4" borderId="7" xfId="2" applyNumberFormat="1" applyFont="1" applyFill="1" applyBorder="1" applyProtection="1"/>
    <xf numFmtId="3" fontId="10" fillId="4" borderId="13" xfId="2" applyNumberFormat="1" applyFont="1" applyFill="1" applyBorder="1" applyProtection="1"/>
    <xf numFmtId="3" fontId="16" fillId="4" borderId="9" xfId="2" applyNumberFormat="1" applyFont="1" applyFill="1" applyBorder="1" applyProtection="1"/>
    <xf numFmtId="3" fontId="6" fillId="4" borderId="13" xfId="2" applyNumberFormat="1" applyFont="1" applyFill="1" applyBorder="1" applyProtection="1"/>
    <xf numFmtId="3" fontId="17" fillId="5" borderId="8" xfId="2" applyNumberFormat="1" applyFont="1" applyFill="1" applyBorder="1" applyAlignment="1">
      <alignment horizontal="right"/>
    </xf>
    <xf numFmtId="3" fontId="17" fillId="5" borderId="9" xfId="2" applyNumberFormat="1" applyFont="1" applyFill="1" applyBorder="1" applyAlignment="1">
      <alignment horizontal="right"/>
    </xf>
    <xf numFmtId="3" fontId="17" fillId="5" borderId="10" xfId="2" applyNumberFormat="1" applyFont="1" applyFill="1" applyBorder="1" applyAlignment="1">
      <alignment horizontal="right"/>
    </xf>
    <xf numFmtId="3" fontId="6" fillId="5" borderId="8" xfId="2" applyNumberFormat="1" applyFont="1" applyFill="1" applyBorder="1" applyAlignment="1" applyProtection="1">
      <alignment horizontal="right"/>
    </xf>
    <xf numFmtId="3" fontId="14" fillId="4" borderId="8" xfId="2" applyNumberFormat="1" applyFont="1" applyFill="1" applyBorder="1" applyProtection="1"/>
    <xf numFmtId="3" fontId="14" fillId="4" borderId="9" xfId="2" applyNumberFormat="1" applyFont="1" applyFill="1" applyBorder="1" applyProtection="1"/>
    <xf numFmtId="3" fontId="14" fillId="4" borderId="13" xfId="2" applyNumberFormat="1" applyFont="1" applyFill="1" applyBorder="1" applyProtection="1"/>
    <xf numFmtId="3" fontId="7" fillId="5" borderId="14" xfId="2" applyNumberFormat="1" applyFont="1" applyFill="1" applyBorder="1" applyAlignment="1" applyProtection="1">
      <alignment horizontal="right"/>
    </xf>
    <xf numFmtId="3" fontId="18" fillId="4" borderId="8" xfId="2" applyNumberFormat="1" applyFont="1" applyFill="1" applyBorder="1" applyProtection="1"/>
    <xf numFmtId="3" fontId="18" fillId="4" borderId="9" xfId="2" applyNumberFormat="1" applyFont="1" applyFill="1" applyBorder="1" applyProtection="1"/>
    <xf numFmtId="3" fontId="7" fillId="4" borderId="0" xfId="2" applyNumberFormat="1" applyFont="1" applyFill="1" applyBorder="1" applyProtection="1"/>
    <xf numFmtId="0" fontId="12" fillId="6" borderId="7" xfId="2" applyFont="1" applyFill="1" applyBorder="1" applyProtection="1"/>
    <xf numFmtId="3" fontId="12" fillId="4" borderId="15" xfId="2" applyNumberFormat="1" applyFont="1" applyFill="1" applyBorder="1" applyProtection="1"/>
    <xf numFmtId="3" fontId="12" fillId="4" borderId="12" xfId="2" applyNumberFormat="1" applyFont="1" applyFill="1" applyBorder="1" applyProtection="1"/>
    <xf numFmtId="0" fontId="12" fillId="6" borderId="0" xfId="2" applyFont="1" applyFill="1" applyBorder="1" applyProtection="1"/>
    <xf numFmtId="3" fontId="12" fillId="6" borderId="8" xfId="2" applyNumberFormat="1" applyFont="1" applyFill="1" applyBorder="1" applyAlignment="1" applyProtection="1">
      <alignment horizontal="right"/>
    </xf>
    <xf numFmtId="3" fontId="12" fillId="6" borderId="9" xfId="2" applyNumberFormat="1" applyFont="1" applyFill="1" applyBorder="1" applyAlignment="1" applyProtection="1">
      <alignment horizontal="right"/>
    </xf>
    <xf numFmtId="3" fontId="12" fillId="6" borderId="10" xfId="2" applyNumberFormat="1" applyFont="1" applyFill="1" applyBorder="1" applyAlignment="1" applyProtection="1">
      <alignment horizontal="right"/>
    </xf>
    <xf numFmtId="0" fontId="19" fillId="0" borderId="0" xfId="0" applyFont="1" applyBorder="1"/>
    <xf numFmtId="164" fontId="20" fillId="0" borderId="0" xfId="0" applyNumberFormat="1" applyFont="1" applyBorder="1"/>
    <xf numFmtId="0" fontId="7" fillId="5" borderId="7" xfId="2" applyFont="1" applyFill="1" applyBorder="1" applyProtection="1"/>
    <xf numFmtId="3" fontId="12" fillId="4" borderId="13" xfId="2" applyNumberFormat="1" applyFont="1" applyFill="1" applyBorder="1" applyProtection="1"/>
    <xf numFmtId="0" fontId="7" fillId="5" borderId="0" xfId="2" applyFont="1" applyFill="1" applyBorder="1" applyProtection="1"/>
    <xf numFmtId="0" fontId="7" fillId="5" borderId="16" xfId="2" applyFont="1" applyFill="1" applyBorder="1" applyProtection="1"/>
    <xf numFmtId="3" fontId="7" fillId="5" borderId="17" xfId="2" applyNumberFormat="1" applyFont="1" applyFill="1" applyBorder="1" applyProtection="1"/>
    <xf numFmtId="0" fontId="7" fillId="5" borderId="18" xfId="2" applyFont="1" applyFill="1" applyBorder="1" applyProtection="1"/>
    <xf numFmtId="3" fontId="7" fillId="5" borderId="19" xfId="2" applyNumberFormat="1" applyFont="1" applyFill="1" applyBorder="1" applyProtection="1"/>
    <xf numFmtId="0" fontId="7" fillId="5" borderId="20" xfId="2" applyFont="1" applyFill="1" applyBorder="1" applyProtection="1"/>
    <xf numFmtId="3" fontId="7" fillId="5" borderId="17" xfId="2" applyNumberFormat="1" applyFont="1" applyFill="1" applyBorder="1" applyAlignment="1" applyProtection="1">
      <alignment horizontal="right"/>
    </xf>
    <xf numFmtId="3" fontId="7" fillId="5" borderId="18" xfId="2" applyNumberFormat="1" applyFont="1" applyFill="1" applyBorder="1" applyAlignment="1" applyProtection="1">
      <alignment horizontal="right"/>
    </xf>
    <xf numFmtId="3" fontId="7" fillId="5" borderId="21" xfId="2" applyNumberFormat="1" applyFont="1" applyFill="1" applyBorder="1" applyAlignment="1" applyProtection="1">
      <alignment horizontal="right"/>
    </xf>
    <xf numFmtId="0" fontId="21" fillId="0" borderId="0" xfId="0" applyFont="1" applyFill="1" applyAlignment="1">
      <alignment vertical="center"/>
    </xf>
    <xf numFmtId="3" fontId="14" fillId="5" borderId="0" xfId="2" applyNumberFormat="1" applyFont="1" applyFill="1" applyBorder="1" applyProtection="1"/>
    <xf numFmtId="0" fontId="14" fillId="5" borderId="0" xfId="2" applyFont="1" applyFill="1" applyBorder="1" applyProtection="1"/>
    <xf numFmtId="0" fontId="7" fillId="0" borderId="0" xfId="2" applyFont="1" applyFill="1" applyBorder="1" applyProtection="1"/>
    <xf numFmtId="3" fontId="7" fillId="0" borderId="0" xfId="2" applyNumberFormat="1" applyFont="1" applyFill="1" applyBorder="1" applyAlignment="1" applyProtection="1">
      <alignment horizontal="right"/>
    </xf>
    <xf numFmtId="0" fontId="20" fillId="0" borderId="0" xfId="0" applyFont="1" applyBorder="1"/>
    <xf numFmtId="3" fontId="20" fillId="0" borderId="0" xfId="0" applyNumberFormat="1" applyFont="1" applyBorder="1"/>
    <xf numFmtId="3" fontId="7" fillId="0" borderId="0" xfId="2" applyNumberFormat="1" applyFont="1" applyFill="1" applyBorder="1" applyAlignment="1" applyProtection="1">
      <alignment horizontal="center"/>
    </xf>
    <xf numFmtId="4" fontId="0" fillId="0" borderId="0" xfId="0" applyNumberFormat="1" applyBorder="1"/>
  </cellXfs>
  <cellStyles count="5">
    <cellStyle name="Comma" xfId="1" builtinId="3"/>
    <cellStyle name="Comma 2" xfId="3"/>
    <cellStyle name="data_entry" xfId="4"/>
    <cellStyle name="Normal" xfId="0" builtinId="0"/>
    <cellStyle name="Normal_Segmental A &amp; L -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New%20MSurvey/MDET/MDET07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51">
          <cell r="A51" t="str">
            <v xml:space="preserve">      Budgetary Central Government Deposits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3"/>
  <sheetViews>
    <sheetView tabSelected="1" topLeftCell="B1" workbookViewId="0">
      <selection sqref="A1:H1"/>
    </sheetView>
  </sheetViews>
  <sheetFormatPr defaultRowHeight="12.75"/>
  <cols>
    <col min="1" max="1" width="47.85546875" style="3" customWidth="1"/>
    <col min="2" max="2" width="18" style="30" customWidth="1"/>
    <col min="3" max="3" width="18.28515625" style="3" customWidth="1"/>
    <col min="4" max="4" width="18.85546875" style="3" customWidth="1"/>
    <col min="5" max="5" width="74.140625" style="3" customWidth="1"/>
    <col min="6" max="6" width="17.85546875" style="30" customWidth="1"/>
    <col min="7" max="7" width="18.140625" style="3" customWidth="1"/>
    <col min="8" max="8" width="18" style="3" customWidth="1"/>
    <col min="9" max="9" width="14.85546875" style="3" bestFit="1" customWidth="1"/>
    <col min="10" max="10" width="17.140625" style="3" customWidth="1"/>
    <col min="11" max="11" width="14.85546875" style="3" bestFit="1" customWidth="1"/>
    <col min="12" max="16384" width="9.140625" style="3"/>
  </cols>
  <sheetData>
    <row r="1" spans="1:12" ht="25.5" customHeight="1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</row>
    <row r="2" spans="1:12" ht="15">
      <c r="A2" s="4" t="s">
        <v>2</v>
      </c>
      <c r="B2" s="5"/>
      <c r="C2" s="5"/>
      <c r="D2" s="5"/>
      <c r="E2" s="5"/>
      <c r="F2" s="6"/>
      <c r="G2" s="7"/>
      <c r="H2" s="7"/>
    </row>
    <row r="3" spans="1:12" ht="15.75" thickBot="1">
      <c r="A3" s="8"/>
      <c r="B3" s="8"/>
      <c r="C3" s="8"/>
      <c r="D3" s="8"/>
      <c r="E3" s="9"/>
      <c r="F3" s="6"/>
      <c r="G3" s="7"/>
      <c r="H3" s="7"/>
    </row>
    <row r="4" spans="1:12" s="16" customFormat="1" ht="26.25" customHeight="1" thickTop="1" thickBot="1">
      <c r="A4" s="10" t="s">
        <v>3</v>
      </c>
      <c r="B4" s="11" t="s">
        <v>4</v>
      </c>
      <c r="C4" s="12" t="s">
        <v>5</v>
      </c>
      <c r="D4" s="13" t="s">
        <v>6</v>
      </c>
      <c r="E4" s="14" t="s">
        <v>7</v>
      </c>
      <c r="F4" s="11" t="s">
        <v>4</v>
      </c>
      <c r="G4" s="12" t="s">
        <v>5</v>
      </c>
      <c r="H4" s="15" t="s">
        <v>6</v>
      </c>
    </row>
    <row r="5" spans="1:12" ht="15.75" thickTop="1">
      <c r="A5" s="17"/>
      <c r="B5" s="18"/>
      <c r="C5" s="18"/>
      <c r="D5" s="18"/>
      <c r="E5" s="19"/>
      <c r="F5" s="20"/>
      <c r="G5" s="21"/>
      <c r="H5" s="22"/>
    </row>
    <row r="6" spans="1:12" ht="15">
      <c r="A6" s="23" t="s">
        <v>8</v>
      </c>
      <c r="B6" s="24">
        <v>8254438008.7799997</v>
      </c>
      <c r="C6" s="24">
        <v>16318612274.794619</v>
      </c>
      <c r="D6" s="25">
        <v>24573050283.574615</v>
      </c>
      <c r="E6" s="26" t="s">
        <v>9</v>
      </c>
      <c r="F6" s="27">
        <v>2731110722.6587772</v>
      </c>
      <c r="G6" s="28">
        <v>0</v>
      </c>
      <c r="H6" s="29">
        <v>2731110722.6587772</v>
      </c>
      <c r="J6" s="30"/>
      <c r="K6" s="30"/>
      <c r="L6" s="30"/>
    </row>
    <row r="7" spans="1:12" ht="15">
      <c r="A7" s="17" t="s">
        <v>10</v>
      </c>
      <c r="B7" s="31">
        <v>8114799420.3499994</v>
      </c>
      <c r="C7" s="31">
        <v>14651719990.606075</v>
      </c>
      <c r="D7" s="32">
        <v>22766519410.956074</v>
      </c>
      <c r="E7" s="19"/>
      <c r="F7" s="33"/>
      <c r="G7" s="34"/>
      <c r="H7" s="35"/>
      <c r="J7" s="30"/>
      <c r="K7" s="30"/>
      <c r="L7" s="30"/>
    </row>
    <row r="8" spans="1:12" ht="15">
      <c r="A8" s="17" t="s">
        <v>11</v>
      </c>
      <c r="B8" s="31">
        <v>139638588.43000001</v>
      </c>
      <c r="C8" s="31">
        <v>1666892284.1885436</v>
      </c>
      <c r="D8" s="32">
        <v>1806530872.6185436</v>
      </c>
      <c r="E8" s="26" t="s">
        <v>12</v>
      </c>
      <c r="F8" s="27">
        <v>23950041637.013279</v>
      </c>
      <c r="G8" s="28">
        <v>0</v>
      </c>
      <c r="H8" s="29">
        <v>23950041637.013279</v>
      </c>
      <c r="J8" s="30"/>
      <c r="K8" s="30"/>
      <c r="L8" s="30"/>
    </row>
    <row r="9" spans="1:12" ht="15">
      <c r="A9" s="17"/>
      <c r="B9" s="18"/>
      <c r="C9" s="18"/>
      <c r="D9" s="32"/>
      <c r="E9" s="26"/>
      <c r="F9" s="27"/>
      <c r="G9" s="28"/>
      <c r="H9" s="29"/>
      <c r="J9" s="30"/>
      <c r="K9" s="30"/>
      <c r="L9" s="30"/>
    </row>
    <row r="10" spans="1:12" ht="15">
      <c r="A10" s="17"/>
      <c r="B10" s="36"/>
      <c r="C10" s="36"/>
      <c r="D10" s="32"/>
      <c r="E10" s="19"/>
      <c r="F10" s="33"/>
      <c r="G10" s="34"/>
      <c r="H10" s="35"/>
      <c r="J10" s="30"/>
      <c r="K10" s="30"/>
      <c r="L10" s="30"/>
    </row>
    <row r="11" spans="1:12" ht="15">
      <c r="A11" s="23" t="s">
        <v>13</v>
      </c>
      <c r="B11" s="24">
        <v>33238612366.315094</v>
      </c>
      <c r="C11" s="24">
        <v>24758395213.513454</v>
      </c>
      <c r="D11" s="25">
        <v>57997007579.828552</v>
      </c>
      <c r="E11" s="26" t="s">
        <v>14</v>
      </c>
      <c r="F11" s="37">
        <v>0</v>
      </c>
      <c r="G11" s="38">
        <v>0</v>
      </c>
      <c r="H11" s="39">
        <v>0</v>
      </c>
      <c r="J11" s="30"/>
      <c r="K11" s="30"/>
      <c r="L11" s="30"/>
    </row>
    <row r="12" spans="1:12" ht="15">
      <c r="A12" s="17" t="s">
        <v>15</v>
      </c>
      <c r="B12" s="40">
        <v>3883435983.7785687</v>
      </c>
      <c r="C12" s="40">
        <v>5105852581.3067713</v>
      </c>
      <c r="D12" s="41">
        <v>8989288565.0853386</v>
      </c>
      <c r="E12" s="19"/>
      <c r="F12" s="42"/>
      <c r="G12" s="43"/>
      <c r="H12" s="44"/>
      <c r="J12" s="30"/>
      <c r="K12" s="30"/>
      <c r="L12" s="30"/>
    </row>
    <row r="13" spans="1:12" ht="15">
      <c r="A13" s="17" t="s">
        <v>16</v>
      </c>
      <c r="B13" s="40">
        <v>3563945220.803</v>
      </c>
      <c r="C13" s="40">
        <v>467806232.64194822</v>
      </c>
      <c r="D13" s="41">
        <v>4031751453.4449482</v>
      </c>
      <c r="E13" s="26" t="s">
        <v>17</v>
      </c>
      <c r="F13" s="37">
        <v>4904060134.9360962</v>
      </c>
      <c r="G13" s="38">
        <v>0</v>
      </c>
      <c r="H13" s="39">
        <v>4904060134.9360962</v>
      </c>
      <c r="I13" s="30"/>
      <c r="J13" s="30">
        <f>7574855361</f>
        <v>7574855361</v>
      </c>
      <c r="K13" s="30"/>
      <c r="L13" s="30"/>
    </row>
    <row r="14" spans="1:12" ht="15">
      <c r="A14" s="17" t="s">
        <v>18</v>
      </c>
      <c r="B14" s="40">
        <v>1824200064.02</v>
      </c>
      <c r="C14" s="40">
        <v>3336678.1541666705</v>
      </c>
      <c r="D14" s="41">
        <v>1827536742.1741667</v>
      </c>
      <c r="E14" s="19"/>
      <c r="F14" s="42"/>
      <c r="G14" s="43"/>
      <c r="H14" s="44"/>
      <c r="J14" s="30">
        <f>728109973+5458729+6841286657</f>
        <v>7574855359</v>
      </c>
      <c r="K14" s="30"/>
      <c r="L14" s="30"/>
    </row>
    <row r="15" spans="1:12" ht="15">
      <c r="A15" s="17" t="s">
        <v>19</v>
      </c>
      <c r="B15" s="40">
        <v>2273579</v>
      </c>
      <c r="C15" s="40">
        <v>0</v>
      </c>
      <c r="D15" s="41">
        <v>2273579</v>
      </c>
      <c r="E15" s="26" t="s">
        <v>20</v>
      </c>
      <c r="F15" s="37">
        <v>52103492360.132309</v>
      </c>
      <c r="G15" s="38">
        <v>0</v>
      </c>
      <c r="H15" s="39">
        <v>52103492360.132309</v>
      </c>
      <c r="I15" s="30"/>
      <c r="J15" s="30"/>
      <c r="K15" s="30"/>
      <c r="L15" s="30"/>
    </row>
    <row r="16" spans="1:12" ht="15">
      <c r="A16" s="17" t="s">
        <v>21</v>
      </c>
      <c r="B16" s="40">
        <v>1737471577.783</v>
      </c>
      <c r="C16" s="40">
        <v>464469554.48778152</v>
      </c>
      <c r="D16" s="41">
        <v>2201941132.2707815</v>
      </c>
      <c r="E16" s="19" t="s">
        <v>22</v>
      </c>
      <c r="F16" s="42">
        <v>22202084318.121986</v>
      </c>
      <c r="G16" s="43">
        <v>0</v>
      </c>
      <c r="H16" s="39">
        <v>22202084318.121986</v>
      </c>
      <c r="J16" s="30">
        <f>203645046945+7574855359+21396117518</f>
        <v>232616019822</v>
      </c>
      <c r="K16" s="30"/>
      <c r="L16" s="30"/>
    </row>
    <row r="17" spans="1:12" ht="15">
      <c r="A17" s="17" t="s">
        <v>23</v>
      </c>
      <c r="B17" s="40">
        <v>4152619201.04</v>
      </c>
      <c r="C17" s="40">
        <v>137563325.6833806</v>
      </c>
      <c r="D17" s="41">
        <v>4290182526.7233806</v>
      </c>
      <c r="E17" s="45" t="s">
        <v>24</v>
      </c>
      <c r="F17" s="42"/>
      <c r="G17" s="43"/>
      <c r="H17" s="39"/>
      <c r="J17" s="30"/>
      <c r="K17" s="30"/>
      <c r="L17" s="30"/>
    </row>
    <row r="18" spans="1:12" ht="15">
      <c r="A18" s="17" t="s">
        <v>25</v>
      </c>
      <c r="B18" s="40">
        <v>-75502253</v>
      </c>
      <c r="C18" s="40">
        <v>-548284964</v>
      </c>
      <c r="D18" s="46">
        <v>-623787217</v>
      </c>
      <c r="E18" s="45" t="s">
        <v>26</v>
      </c>
      <c r="F18" s="42">
        <v>0</v>
      </c>
      <c r="G18" s="43">
        <v>0</v>
      </c>
      <c r="H18" s="44">
        <v>0</v>
      </c>
      <c r="J18" s="30"/>
      <c r="K18" s="30"/>
      <c r="L18" s="30"/>
    </row>
    <row r="19" spans="1:12" ht="15">
      <c r="A19" s="17" t="s">
        <v>27</v>
      </c>
      <c r="B19" s="40">
        <v>0</v>
      </c>
      <c r="C19" s="47">
        <v>0</v>
      </c>
      <c r="D19" s="46">
        <v>0</v>
      </c>
      <c r="E19" s="45" t="s">
        <v>28</v>
      </c>
      <c r="F19" s="42">
        <v>0</v>
      </c>
      <c r="G19" s="43">
        <v>0</v>
      </c>
      <c r="H19" s="44">
        <v>0</v>
      </c>
      <c r="J19" s="30"/>
      <c r="K19" s="30"/>
      <c r="L19" s="30"/>
    </row>
    <row r="20" spans="1:12" ht="15">
      <c r="A20" s="17" t="s">
        <v>29</v>
      </c>
      <c r="B20" s="48">
        <v>-75502253</v>
      </c>
      <c r="C20" s="49">
        <v>-548284964</v>
      </c>
      <c r="D20" s="50">
        <v>-623787217</v>
      </c>
      <c r="E20" s="19" t="s">
        <v>30</v>
      </c>
      <c r="F20" s="37">
        <v>29901408042.010323</v>
      </c>
      <c r="G20" s="38">
        <v>0</v>
      </c>
      <c r="H20" s="39">
        <v>29901408042.010323</v>
      </c>
      <c r="J20" s="30"/>
      <c r="K20" s="30"/>
      <c r="L20" s="30"/>
    </row>
    <row r="21" spans="1:12" ht="15">
      <c r="A21" s="17" t="s">
        <v>31</v>
      </c>
      <c r="B21" s="40">
        <v>21714114213.693523</v>
      </c>
      <c r="C21" s="40">
        <v>19595458037.881355</v>
      </c>
      <c r="D21" s="41">
        <v>41309572251.574883</v>
      </c>
      <c r="E21" s="51" t="s">
        <v>32</v>
      </c>
      <c r="F21" s="42">
        <v>0</v>
      </c>
      <c r="G21" s="43">
        <v>0</v>
      </c>
      <c r="H21" s="44">
        <v>0</v>
      </c>
      <c r="J21" s="30"/>
      <c r="K21" s="30"/>
      <c r="L21" s="30"/>
    </row>
    <row r="22" spans="1:12" ht="15">
      <c r="A22" s="17"/>
      <c r="B22" s="18"/>
      <c r="C22" s="52"/>
      <c r="D22" s="53"/>
      <c r="E22" s="51" t="s">
        <v>33</v>
      </c>
      <c r="F22" s="42">
        <v>0</v>
      </c>
      <c r="G22" s="43">
        <v>0</v>
      </c>
      <c r="H22" s="44">
        <v>0</v>
      </c>
      <c r="J22" s="30"/>
      <c r="K22" s="30"/>
      <c r="L22" s="30"/>
    </row>
    <row r="23" spans="1:12" ht="15">
      <c r="A23" s="23" t="s">
        <v>34</v>
      </c>
      <c r="B23" s="54">
        <v>-2698051625</v>
      </c>
      <c r="C23" s="55"/>
      <c r="D23" s="56">
        <v>-2698051625</v>
      </c>
      <c r="E23" s="19"/>
      <c r="F23" s="42"/>
      <c r="G23" s="43"/>
      <c r="H23" s="44"/>
      <c r="J23" s="30"/>
      <c r="K23" s="30"/>
      <c r="L23" s="30"/>
    </row>
    <row r="24" spans="1:12" ht="15">
      <c r="A24" s="17"/>
      <c r="B24" s="18"/>
      <c r="C24" s="18"/>
      <c r="D24" s="53"/>
      <c r="E24" s="26" t="s">
        <v>35</v>
      </c>
      <c r="F24" s="37">
        <v>3925966555.1008081</v>
      </c>
      <c r="G24" s="38">
        <v>0</v>
      </c>
      <c r="H24" s="39">
        <v>3925966555.1008081</v>
      </c>
      <c r="I24" s="30"/>
      <c r="J24" s="30"/>
      <c r="K24" s="30"/>
      <c r="L24" s="30"/>
    </row>
    <row r="25" spans="1:12" ht="15">
      <c r="A25" s="23" t="s">
        <v>36</v>
      </c>
      <c r="B25" s="24">
        <v>1317534800.04</v>
      </c>
      <c r="C25" s="57">
        <v>3535560774.6533365</v>
      </c>
      <c r="D25" s="25">
        <v>4853095574.6933365</v>
      </c>
      <c r="E25" s="19" t="s">
        <v>37</v>
      </c>
      <c r="F25" s="42">
        <v>954999999.78080857</v>
      </c>
      <c r="G25" s="43">
        <v>0</v>
      </c>
      <c r="H25" s="44">
        <v>954999999.78080857</v>
      </c>
      <c r="I25" s="30"/>
      <c r="J25" s="30"/>
      <c r="K25" s="30"/>
      <c r="L25" s="30"/>
    </row>
    <row r="26" spans="1:12" ht="15">
      <c r="A26" s="17" t="s">
        <v>38</v>
      </c>
      <c r="B26" s="47">
        <v>566291648</v>
      </c>
      <c r="C26" s="47">
        <v>699769641.31999993</v>
      </c>
      <c r="D26" s="58">
        <v>1266061289.3199999</v>
      </c>
      <c r="E26" s="19" t="s">
        <v>39</v>
      </c>
      <c r="F26" s="42">
        <v>2970966555.3199997</v>
      </c>
      <c r="G26" s="43">
        <v>0</v>
      </c>
      <c r="H26" s="44">
        <v>2970966555.3199997</v>
      </c>
      <c r="J26" s="30"/>
      <c r="K26" s="30"/>
      <c r="L26" s="30"/>
    </row>
    <row r="27" spans="1:12" ht="15">
      <c r="A27" s="17" t="s">
        <v>40</v>
      </c>
      <c r="B27" s="47">
        <v>0</v>
      </c>
      <c r="C27" s="47">
        <v>0</v>
      </c>
      <c r="D27" s="58">
        <v>0</v>
      </c>
      <c r="E27" s="19"/>
      <c r="F27" s="42"/>
      <c r="G27" s="43"/>
      <c r="H27" s="44"/>
      <c r="J27" s="30"/>
      <c r="K27" s="30"/>
      <c r="L27" s="30"/>
    </row>
    <row r="28" spans="1:12" ht="15">
      <c r="A28" s="17" t="s">
        <v>41</v>
      </c>
      <c r="B28" s="47">
        <v>0</v>
      </c>
      <c r="C28" s="47">
        <v>0</v>
      </c>
      <c r="D28" s="58">
        <v>0</v>
      </c>
      <c r="E28" s="26" t="s">
        <v>42</v>
      </c>
      <c r="F28" s="37">
        <v>0</v>
      </c>
      <c r="G28" s="38">
        <v>502858307686.8858</v>
      </c>
      <c r="H28" s="39">
        <v>502858307686.8858</v>
      </c>
      <c r="I28" s="30">
        <f>H29+H30+H31+H38+H42+H43+H47</f>
        <v>502858307686.8858</v>
      </c>
      <c r="J28" s="30"/>
      <c r="K28" s="30"/>
      <c r="L28" s="30"/>
    </row>
    <row r="29" spans="1:12" ht="15">
      <c r="A29" s="17" t="s">
        <v>43</v>
      </c>
      <c r="B29" s="47">
        <v>566291648</v>
      </c>
      <c r="C29" s="47">
        <v>699769641.31999993</v>
      </c>
      <c r="D29" s="58">
        <v>1266061289.3199999</v>
      </c>
      <c r="E29" s="19" t="s">
        <v>44</v>
      </c>
      <c r="F29" s="37">
        <v>0</v>
      </c>
      <c r="G29" s="38">
        <v>106265696008.86217</v>
      </c>
      <c r="H29" s="39">
        <v>106265696008.86217</v>
      </c>
      <c r="J29" s="30"/>
      <c r="K29" s="30"/>
      <c r="L29" s="30"/>
    </row>
    <row r="30" spans="1:12" ht="15">
      <c r="A30" s="17" t="s">
        <v>45</v>
      </c>
      <c r="B30" s="40">
        <v>751243152.03999996</v>
      </c>
      <c r="C30" s="47">
        <v>2835791133.3333364</v>
      </c>
      <c r="D30" s="58">
        <v>3587034285.3733363</v>
      </c>
      <c r="E30" s="19" t="s">
        <v>46</v>
      </c>
      <c r="F30" s="37">
        <v>0</v>
      </c>
      <c r="G30" s="38">
        <v>45263268504.257751</v>
      </c>
      <c r="H30" s="39">
        <v>45263268504.257751</v>
      </c>
      <c r="J30" s="30"/>
      <c r="K30" s="30"/>
      <c r="L30" s="30"/>
    </row>
    <row r="31" spans="1:12" ht="15">
      <c r="A31" s="17" t="s">
        <v>40</v>
      </c>
      <c r="B31" s="47">
        <v>0</v>
      </c>
      <c r="C31" s="47">
        <v>0</v>
      </c>
      <c r="D31" s="58">
        <v>0</v>
      </c>
      <c r="E31" s="19" t="s">
        <v>47</v>
      </c>
      <c r="F31" s="37">
        <v>0</v>
      </c>
      <c r="G31" s="38">
        <v>15388823455.999926</v>
      </c>
      <c r="H31" s="39">
        <v>15388823455.999926</v>
      </c>
      <c r="J31" s="30"/>
      <c r="K31" s="30"/>
      <c r="L31" s="30"/>
    </row>
    <row r="32" spans="1:12" ht="15">
      <c r="A32" s="17" t="s">
        <v>41</v>
      </c>
      <c r="B32" s="47">
        <v>0</v>
      </c>
      <c r="C32" s="47">
        <v>0</v>
      </c>
      <c r="D32" s="58">
        <v>0</v>
      </c>
      <c r="E32" s="45" t="s">
        <v>48</v>
      </c>
      <c r="F32" s="37">
        <v>0</v>
      </c>
      <c r="G32" s="38">
        <v>15234399473.157694</v>
      </c>
      <c r="H32" s="39">
        <v>15234399473.157694</v>
      </c>
      <c r="J32" s="30"/>
      <c r="K32" s="30"/>
      <c r="L32" s="30"/>
    </row>
    <row r="33" spans="1:12" ht="15">
      <c r="A33" s="17" t="s">
        <v>43</v>
      </c>
      <c r="B33" s="40">
        <v>751243152.03999996</v>
      </c>
      <c r="C33" s="47">
        <v>2835791133.3333364</v>
      </c>
      <c r="D33" s="58">
        <v>3587034285.3733363</v>
      </c>
      <c r="E33" s="45" t="s">
        <v>49</v>
      </c>
      <c r="F33" s="42">
        <v>0</v>
      </c>
      <c r="G33" s="43">
        <v>475091918.68000001</v>
      </c>
      <c r="H33" s="44">
        <v>475091918.68000001</v>
      </c>
      <c r="I33" s="30"/>
      <c r="J33" s="30"/>
      <c r="K33" s="30"/>
      <c r="L33" s="30"/>
    </row>
    <row r="34" spans="1:12" ht="15">
      <c r="A34" s="17"/>
      <c r="B34" s="40"/>
      <c r="C34" s="47"/>
      <c r="D34" s="46"/>
      <c r="E34" s="45" t="s">
        <v>50</v>
      </c>
      <c r="F34" s="42">
        <v>0</v>
      </c>
      <c r="G34" s="43">
        <v>14759307554.477694</v>
      </c>
      <c r="H34" s="44">
        <v>14759307554.477694</v>
      </c>
      <c r="J34" s="30"/>
      <c r="K34" s="30"/>
      <c r="L34" s="30"/>
    </row>
    <row r="35" spans="1:12" ht="15">
      <c r="A35" s="23" t="s">
        <v>51</v>
      </c>
      <c r="B35" s="59">
        <v>0</v>
      </c>
      <c r="C35" s="60">
        <v>6659247754.2639408</v>
      </c>
      <c r="D35" s="61">
        <v>6659247754.2639408</v>
      </c>
      <c r="E35" s="45" t="s">
        <v>52</v>
      </c>
      <c r="F35" s="42">
        <v>0</v>
      </c>
      <c r="G35" s="43">
        <v>154423982.84223202</v>
      </c>
      <c r="H35" s="44">
        <v>154423982.84223202</v>
      </c>
      <c r="I35" s="30"/>
      <c r="J35" s="30"/>
      <c r="K35" s="30"/>
      <c r="L35" s="30"/>
    </row>
    <row r="36" spans="1:12" ht="15">
      <c r="A36" s="62"/>
      <c r="B36" s="63"/>
      <c r="C36" s="64"/>
      <c r="D36" s="65"/>
      <c r="E36" s="45" t="s">
        <v>49</v>
      </c>
      <c r="F36" s="42">
        <v>0</v>
      </c>
      <c r="G36" s="43">
        <v>33548585.84</v>
      </c>
      <c r="H36" s="44">
        <v>33548585.84</v>
      </c>
      <c r="J36" s="30"/>
      <c r="K36" s="30"/>
      <c r="L36" s="30"/>
    </row>
    <row r="37" spans="1:12" ht="15">
      <c r="A37" s="23" t="s">
        <v>53</v>
      </c>
      <c r="B37" s="24">
        <v>297536559854.18262</v>
      </c>
      <c r="C37" s="24">
        <v>323038175148.05316</v>
      </c>
      <c r="D37" s="66">
        <v>620574735002.23596</v>
      </c>
      <c r="E37" s="45" t="s">
        <v>50</v>
      </c>
      <c r="F37" s="42">
        <v>0</v>
      </c>
      <c r="G37" s="43">
        <v>120875397.00223202</v>
      </c>
      <c r="H37" s="44">
        <v>120875397.00223202</v>
      </c>
      <c r="J37" s="30"/>
      <c r="K37" s="30"/>
      <c r="L37" s="30"/>
    </row>
    <row r="38" spans="1:12" ht="15">
      <c r="A38" s="23" t="s">
        <v>54</v>
      </c>
      <c r="B38" s="24">
        <v>255904556351.0426</v>
      </c>
      <c r="C38" s="24">
        <v>1135423959.1915367</v>
      </c>
      <c r="D38" s="66">
        <v>257039980310.23416</v>
      </c>
      <c r="E38" s="19" t="s">
        <v>55</v>
      </c>
      <c r="F38" s="37">
        <v>0</v>
      </c>
      <c r="G38" s="38">
        <v>17100604029.549965</v>
      </c>
      <c r="H38" s="39">
        <v>17100604029.549965</v>
      </c>
      <c r="J38" s="30"/>
      <c r="K38" s="30"/>
      <c r="L38" s="30"/>
    </row>
    <row r="39" spans="1:12" ht="15">
      <c r="A39" s="17" t="s">
        <v>56</v>
      </c>
      <c r="B39" s="31">
        <v>217753466320.71933</v>
      </c>
      <c r="C39" s="31">
        <v>1573478.2816480836</v>
      </c>
      <c r="D39" s="67">
        <v>217755039799.00101</v>
      </c>
      <c r="E39" s="45" t="s">
        <v>57</v>
      </c>
      <c r="F39" s="42">
        <v>0</v>
      </c>
      <c r="G39" s="43">
        <v>3628635527.7637177</v>
      </c>
      <c r="H39" s="44">
        <v>3628635527.7637177</v>
      </c>
      <c r="J39" s="30"/>
      <c r="K39" s="30"/>
      <c r="L39" s="30"/>
    </row>
    <row r="40" spans="1:12" ht="15">
      <c r="A40" s="68" t="s">
        <v>58</v>
      </c>
      <c r="B40" s="31">
        <v>31597557607.114082</v>
      </c>
      <c r="C40" s="31">
        <v>505053.1016480836</v>
      </c>
      <c r="D40" s="67">
        <v>31598062660.215729</v>
      </c>
      <c r="E40" s="45" t="s">
        <v>59</v>
      </c>
      <c r="F40" s="42">
        <v>0</v>
      </c>
      <c r="G40" s="43">
        <v>8524418548.3453684</v>
      </c>
      <c r="H40" s="44">
        <v>8524418548.3453684</v>
      </c>
      <c r="J40" s="30"/>
      <c r="K40" s="30"/>
      <c r="L40" s="30"/>
    </row>
    <row r="41" spans="1:12" ht="15">
      <c r="A41" s="68" t="s">
        <v>60</v>
      </c>
      <c r="B41" s="31">
        <v>125412592554.65759</v>
      </c>
      <c r="C41" s="31">
        <v>783925.18</v>
      </c>
      <c r="D41" s="67">
        <v>125413376479.8376</v>
      </c>
      <c r="E41" s="45" t="s">
        <v>61</v>
      </c>
      <c r="F41" s="42">
        <v>0</v>
      </c>
      <c r="G41" s="43">
        <v>4947549953.4408808</v>
      </c>
      <c r="H41" s="44">
        <v>4947549953.4408808</v>
      </c>
      <c r="J41" s="30"/>
      <c r="K41" s="30"/>
      <c r="L41" s="30"/>
    </row>
    <row r="42" spans="1:12" ht="15">
      <c r="A42" s="68" t="s">
        <v>62</v>
      </c>
      <c r="B42" s="31">
        <v>60701943965.064682</v>
      </c>
      <c r="C42" s="31">
        <v>284500</v>
      </c>
      <c r="D42" s="67">
        <v>60702228465.064682</v>
      </c>
      <c r="E42" s="19" t="s">
        <v>63</v>
      </c>
      <c r="F42" s="37">
        <v>0</v>
      </c>
      <c r="G42" s="38">
        <v>339758028.11770177</v>
      </c>
      <c r="H42" s="39">
        <v>339758028.11770177</v>
      </c>
      <c r="J42" s="30"/>
      <c r="K42" s="30"/>
      <c r="L42" s="30"/>
    </row>
    <row r="43" spans="1:12" ht="15">
      <c r="A43" s="68" t="s">
        <v>64</v>
      </c>
      <c r="B43" s="31">
        <v>41372193.882964</v>
      </c>
      <c r="C43" s="31">
        <v>0</v>
      </c>
      <c r="D43" s="67">
        <v>41372193.882964</v>
      </c>
      <c r="E43" s="19" t="s">
        <v>65</v>
      </c>
      <c r="F43" s="37">
        <v>0</v>
      </c>
      <c r="G43" s="38">
        <v>266278052187.49734</v>
      </c>
      <c r="H43" s="39">
        <v>266278052187.49734</v>
      </c>
      <c r="J43" s="30"/>
      <c r="K43" s="30"/>
      <c r="L43" s="30"/>
    </row>
    <row r="44" spans="1:12" ht="15">
      <c r="A44" s="17" t="s">
        <v>66</v>
      </c>
      <c r="B44" s="24">
        <v>38151090030.32328</v>
      </c>
      <c r="C44" s="24">
        <v>1133850480.9098885</v>
      </c>
      <c r="D44" s="66">
        <v>39284940511.233162</v>
      </c>
      <c r="E44" s="45" t="s">
        <v>67</v>
      </c>
      <c r="F44" s="42">
        <v>0</v>
      </c>
      <c r="G44" s="43">
        <v>195435321327.39627</v>
      </c>
      <c r="H44" s="44">
        <v>195435321327.39627</v>
      </c>
      <c r="J44" s="30"/>
      <c r="K44" s="30"/>
      <c r="L44" s="30"/>
    </row>
    <row r="45" spans="1:12" ht="15">
      <c r="A45" s="68" t="s">
        <v>58</v>
      </c>
      <c r="B45" s="31">
        <v>21775675775.33036</v>
      </c>
      <c r="C45" s="31">
        <v>496969439.09425503</v>
      </c>
      <c r="D45" s="67">
        <v>22272645214.424614</v>
      </c>
      <c r="E45" s="45" t="s">
        <v>68</v>
      </c>
      <c r="F45" s="42">
        <v>0</v>
      </c>
      <c r="G45" s="43">
        <v>3241826461.222662</v>
      </c>
      <c r="H45" s="44">
        <v>3241826461.222662</v>
      </c>
      <c r="J45" s="30"/>
      <c r="K45" s="30"/>
      <c r="L45" s="30"/>
    </row>
    <row r="46" spans="1:12" ht="15">
      <c r="A46" s="68" t="s">
        <v>60</v>
      </c>
      <c r="B46" s="31">
        <v>2367825083.393712</v>
      </c>
      <c r="C46" s="31">
        <v>13939605.410000002</v>
      </c>
      <c r="D46" s="67">
        <v>2381764688.8037124</v>
      </c>
      <c r="E46" s="45" t="s">
        <v>69</v>
      </c>
      <c r="F46" s="42">
        <v>0</v>
      </c>
      <c r="G46" s="43">
        <v>67600904398.878418</v>
      </c>
      <c r="H46" s="44">
        <v>67600904398.878418</v>
      </c>
      <c r="J46" s="30"/>
      <c r="K46" s="30"/>
      <c r="L46" s="30"/>
    </row>
    <row r="47" spans="1:12" ht="15">
      <c r="A47" s="68" t="s">
        <v>62</v>
      </c>
      <c r="B47" s="31">
        <v>14007096691.427124</v>
      </c>
      <c r="C47" s="31">
        <v>622941436.40563345</v>
      </c>
      <c r="D47" s="67">
        <v>14630038127.832758</v>
      </c>
      <c r="E47" s="19" t="s">
        <v>70</v>
      </c>
      <c r="F47" s="37">
        <v>0</v>
      </c>
      <c r="G47" s="38">
        <v>52222105472.600906</v>
      </c>
      <c r="H47" s="39">
        <v>52222105472.600906</v>
      </c>
      <c r="J47" s="30"/>
      <c r="K47" s="30"/>
      <c r="L47" s="30"/>
    </row>
    <row r="48" spans="1:12" ht="15">
      <c r="A48" s="68" t="s">
        <v>64</v>
      </c>
      <c r="B48" s="31">
        <v>492480.17208333348</v>
      </c>
      <c r="C48" s="31">
        <v>0</v>
      </c>
      <c r="D48" s="67">
        <v>492480.17208333348</v>
      </c>
      <c r="E48" s="19"/>
      <c r="F48" s="33"/>
      <c r="G48" s="34"/>
      <c r="H48" s="35"/>
      <c r="J48" s="30"/>
      <c r="K48" s="30"/>
      <c r="L48" s="30"/>
    </row>
    <row r="49" spans="1:12" ht="15">
      <c r="A49" s="23" t="s">
        <v>71</v>
      </c>
      <c r="B49" s="24">
        <v>31993465574.055328</v>
      </c>
      <c r="C49" s="24">
        <v>40271115</v>
      </c>
      <c r="D49" s="66">
        <v>32033736689.055328</v>
      </c>
      <c r="E49" s="26" t="s">
        <v>72</v>
      </c>
      <c r="F49" s="37">
        <v>233870010148.61911</v>
      </c>
      <c r="G49" s="38">
        <v>0</v>
      </c>
      <c r="H49" s="39">
        <v>233870010148.61911</v>
      </c>
      <c r="I49" s="30">
        <f>H50+H53+H56+H57+H58+H62+H55</f>
        <v>233870010148.61911</v>
      </c>
      <c r="J49" s="30">
        <f>H49+H67+G86</f>
        <v>267223397624.67313</v>
      </c>
      <c r="K49" s="30"/>
      <c r="L49" s="30"/>
    </row>
    <row r="50" spans="1:12" ht="15">
      <c r="A50" s="17" t="s">
        <v>56</v>
      </c>
      <c r="B50" s="24">
        <v>14227907854.835028</v>
      </c>
      <c r="C50" s="24">
        <v>0</v>
      </c>
      <c r="D50" s="66">
        <v>14227907854.835028</v>
      </c>
      <c r="E50" s="19" t="s">
        <v>73</v>
      </c>
      <c r="F50" s="37">
        <v>2263869280.2900009</v>
      </c>
      <c r="G50" s="38">
        <v>0</v>
      </c>
      <c r="H50" s="39">
        <v>2263869280.2900009</v>
      </c>
      <c r="I50" s="30"/>
      <c r="J50" s="30"/>
      <c r="K50" s="30"/>
      <c r="L50" s="30"/>
    </row>
    <row r="51" spans="1:12" ht="15">
      <c r="A51" s="68" t="s">
        <v>58</v>
      </c>
      <c r="B51" s="31">
        <v>2208683879.3264298</v>
      </c>
      <c r="C51" s="31">
        <v>0</v>
      </c>
      <c r="D51" s="67">
        <v>2208683879.3264298</v>
      </c>
      <c r="E51" s="45" t="s">
        <v>48</v>
      </c>
      <c r="F51" s="42">
        <v>2210693088.5900011</v>
      </c>
      <c r="G51" s="43">
        <v>0</v>
      </c>
      <c r="H51" s="44">
        <v>2210693088.5900011</v>
      </c>
      <c r="I51" s="30">
        <f>H50+H53+H56+H57+H58+H62</f>
        <v>233870010148.61911</v>
      </c>
      <c r="J51" s="30"/>
      <c r="K51" s="30"/>
      <c r="L51" s="30"/>
    </row>
    <row r="52" spans="1:12" ht="15">
      <c r="A52" s="68" t="s">
        <v>60</v>
      </c>
      <c r="B52" s="31">
        <v>2371520638.2038584</v>
      </c>
      <c r="C52" s="31">
        <v>0</v>
      </c>
      <c r="D52" s="67">
        <v>2371520638.2038584</v>
      </c>
      <c r="E52" s="45" t="s">
        <v>52</v>
      </c>
      <c r="F52" s="42">
        <v>53176191.700000003</v>
      </c>
      <c r="G52" s="43">
        <v>0</v>
      </c>
      <c r="H52" s="44">
        <v>53176191.700000003</v>
      </c>
      <c r="J52" s="30"/>
      <c r="K52" s="30"/>
      <c r="L52" s="30"/>
    </row>
    <row r="53" spans="1:12" ht="15">
      <c r="A53" s="68" t="s">
        <v>62</v>
      </c>
      <c r="B53" s="31">
        <v>9647703337.304739</v>
      </c>
      <c r="C53" s="31">
        <v>0</v>
      </c>
      <c r="D53" s="67">
        <v>9647703337.304739</v>
      </c>
      <c r="E53" s="19" t="s">
        <v>74</v>
      </c>
      <c r="F53" s="37">
        <v>3577857807.9299994</v>
      </c>
      <c r="G53" s="38">
        <v>0</v>
      </c>
      <c r="H53" s="39">
        <v>3577857807.9299994</v>
      </c>
      <c r="I53" s="30"/>
      <c r="J53" s="30"/>
      <c r="K53" s="30"/>
      <c r="L53" s="30"/>
    </row>
    <row r="54" spans="1:12" ht="15">
      <c r="A54" s="68" t="s">
        <v>64</v>
      </c>
      <c r="B54" s="31">
        <v>0</v>
      </c>
      <c r="C54" s="31">
        <v>0</v>
      </c>
      <c r="D54" s="67">
        <v>0</v>
      </c>
      <c r="E54" s="19" t="s">
        <v>75</v>
      </c>
      <c r="F54" s="42">
        <v>0</v>
      </c>
      <c r="G54" s="43">
        <v>0</v>
      </c>
      <c r="H54" s="39">
        <v>0</v>
      </c>
      <c r="I54" s="30"/>
      <c r="J54" s="30"/>
      <c r="K54" s="30"/>
      <c r="L54" s="30"/>
    </row>
    <row r="55" spans="1:12" ht="15">
      <c r="A55" s="17" t="s">
        <v>66</v>
      </c>
      <c r="B55" s="24">
        <v>17765557719.220303</v>
      </c>
      <c r="C55" s="24">
        <v>40271115</v>
      </c>
      <c r="D55" s="66">
        <v>17805828834.220303</v>
      </c>
      <c r="E55" s="19" t="s">
        <v>76</v>
      </c>
      <c r="F55" s="42">
        <v>0</v>
      </c>
      <c r="G55" s="43">
        <v>0</v>
      </c>
      <c r="H55" s="39">
        <v>0</v>
      </c>
      <c r="I55" s="30"/>
      <c r="J55" s="30"/>
      <c r="K55" s="30"/>
      <c r="L55" s="30"/>
    </row>
    <row r="56" spans="1:12" ht="15">
      <c r="A56" s="68" t="s">
        <v>58</v>
      </c>
      <c r="B56" s="31">
        <v>4368804591.4652824</v>
      </c>
      <c r="C56" s="31">
        <v>0</v>
      </c>
      <c r="D56" s="67">
        <v>4368804591.4652824</v>
      </c>
      <c r="E56" s="19" t="s">
        <v>77</v>
      </c>
      <c r="F56" s="37">
        <v>37718050509.982101</v>
      </c>
      <c r="G56" s="38">
        <v>0</v>
      </c>
      <c r="H56" s="39">
        <v>37718050509.982101</v>
      </c>
      <c r="I56" s="30"/>
      <c r="J56" s="30">
        <f>H56+H79+H93</f>
        <v>38234318062.862106</v>
      </c>
      <c r="K56" s="30"/>
      <c r="L56" s="30"/>
    </row>
    <row r="57" spans="1:12" ht="15">
      <c r="A57" s="68" t="s">
        <v>60</v>
      </c>
      <c r="B57" s="31">
        <v>135694109.7175552</v>
      </c>
      <c r="C57" s="31">
        <v>5742300</v>
      </c>
      <c r="D57" s="67">
        <v>141436409.7175552</v>
      </c>
      <c r="E57" s="19" t="s">
        <v>78</v>
      </c>
      <c r="F57" s="37">
        <v>154363092031.54004</v>
      </c>
      <c r="G57" s="38">
        <v>0</v>
      </c>
      <c r="H57" s="39">
        <v>154363092031.54004</v>
      </c>
      <c r="I57" s="30"/>
      <c r="J57" s="30"/>
      <c r="K57" s="30"/>
      <c r="L57" s="30"/>
    </row>
    <row r="58" spans="1:12" ht="15">
      <c r="A58" s="68" t="s">
        <v>62</v>
      </c>
      <c r="B58" s="31">
        <v>13261059018.037464</v>
      </c>
      <c r="C58" s="31">
        <v>34528815</v>
      </c>
      <c r="D58" s="67">
        <v>13295587833.037464</v>
      </c>
      <c r="E58" s="19" t="s">
        <v>79</v>
      </c>
      <c r="F58" s="37">
        <v>30654949017.423367</v>
      </c>
      <c r="G58" s="38">
        <v>0</v>
      </c>
      <c r="H58" s="39">
        <v>30654949017.423367</v>
      </c>
      <c r="I58" s="30"/>
      <c r="J58" s="30"/>
      <c r="K58" s="30"/>
      <c r="L58" s="30"/>
    </row>
    <row r="59" spans="1:12" ht="15">
      <c r="A59" s="68" t="s">
        <v>64</v>
      </c>
      <c r="B59" s="31">
        <v>0</v>
      </c>
      <c r="C59" s="31">
        <v>0</v>
      </c>
      <c r="D59" s="67">
        <v>0</v>
      </c>
      <c r="E59" s="45" t="s">
        <v>67</v>
      </c>
      <c r="F59" s="42">
        <v>24885194449.116249</v>
      </c>
      <c r="G59" s="43">
        <v>0</v>
      </c>
      <c r="H59" s="44">
        <v>24885194449.116249</v>
      </c>
      <c r="J59" s="30"/>
      <c r="K59" s="30"/>
      <c r="L59" s="30"/>
    </row>
    <row r="60" spans="1:12" ht="15">
      <c r="A60" s="23" t="s">
        <v>80</v>
      </c>
      <c r="B60" s="24">
        <v>4575634529.7895031</v>
      </c>
      <c r="C60" s="24">
        <v>0</v>
      </c>
      <c r="D60" s="66">
        <v>4575634529.7895031</v>
      </c>
      <c r="E60" s="45" t="s">
        <v>68</v>
      </c>
      <c r="F60" s="42">
        <v>5204641645.3271189</v>
      </c>
      <c r="G60" s="43">
        <v>0</v>
      </c>
      <c r="H60" s="44">
        <v>5204641645.3271189</v>
      </c>
      <c r="J60" s="30"/>
      <c r="K60" s="30"/>
      <c r="L60" s="30"/>
    </row>
    <row r="61" spans="1:12" ht="15">
      <c r="A61" s="68" t="s">
        <v>58</v>
      </c>
      <c r="B61" s="31">
        <v>2174308683.1299996</v>
      </c>
      <c r="C61" s="31">
        <v>0</v>
      </c>
      <c r="D61" s="67">
        <v>2174308683.1299996</v>
      </c>
      <c r="E61" s="45" t="s">
        <v>69</v>
      </c>
      <c r="F61" s="42">
        <v>565112922.98000002</v>
      </c>
      <c r="G61" s="43">
        <v>0</v>
      </c>
      <c r="H61" s="44">
        <v>565112922.98000002</v>
      </c>
      <c r="J61" s="30"/>
      <c r="K61" s="30"/>
      <c r="L61" s="30"/>
    </row>
    <row r="62" spans="1:12" ht="15">
      <c r="A62" s="68" t="s">
        <v>60</v>
      </c>
      <c r="B62" s="31">
        <v>1962211632.6912882</v>
      </c>
      <c r="C62" s="31">
        <v>0</v>
      </c>
      <c r="D62" s="67">
        <v>1962211632.6912882</v>
      </c>
      <c r="E62" s="19" t="s">
        <v>81</v>
      </c>
      <c r="F62" s="37">
        <v>5292191501.4536066</v>
      </c>
      <c r="G62" s="38">
        <v>0</v>
      </c>
      <c r="H62" s="39">
        <v>5292191501.4536066</v>
      </c>
      <c r="I62" s="30"/>
      <c r="J62" s="30"/>
      <c r="K62" s="30"/>
      <c r="L62" s="30"/>
    </row>
    <row r="63" spans="1:12" ht="15">
      <c r="A63" s="68" t="s">
        <v>62</v>
      </c>
      <c r="B63" s="31">
        <v>439114213.96821541</v>
      </c>
      <c r="C63" s="31">
        <v>0</v>
      </c>
      <c r="D63" s="67">
        <v>439114213.96821541</v>
      </c>
      <c r="E63" s="45" t="s">
        <v>57</v>
      </c>
      <c r="F63" s="42">
        <v>4405578730.8736067</v>
      </c>
      <c r="G63" s="43">
        <v>0</v>
      </c>
      <c r="H63" s="44">
        <v>4405578730.8736067</v>
      </c>
      <c r="J63" s="30"/>
      <c r="K63" s="30"/>
      <c r="L63" s="30"/>
    </row>
    <row r="64" spans="1:12" ht="15">
      <c r="A64" s="23" t="s">
        <v>82</v>
      </c>
      <c r="B64" s="24">
        <v>198144065.20000005</v>
      </c>
      <c r="C64" s="24">
        <v>0</v>
      </c>
      <c r="D64" s="66">
        <v>198144065.20000005</v>
      </c>
      <c r="E64" s="45" t="s">
        <v>59</v>
      </c>
      <c r="F64" s="42">
        <v>860126670.58000004</v>
      </c>
      <c r="G64" s="43">
        <v>0</v>
      </c>
      <c r="H64" s="44">
        <v>860126670.58000004</v>
      </c>
      <c r="J64" s="30"/>
      <c r="K64" s="30"/>
      <c r="L64" s="30"/>
    </row>
    <row r="65" spans="1:12" ht="15">
      <c r="A65" s="17" t="s">
        <v>56</v>
      </c>
      <c r="B65" s="24">
        <v>177355762.38</v>
      </c>
      <c r="C65" s="24">
        <v>0</v>
      </c>
      <c r="D65" s="66">
        <v>177355762.38</v>
      </c>
      <c r="E65" s="45" t="s">
        <v>61</v>
      </c>
      <c r="F65" s="42">
        <v>26486100</v>
      </c>
      <c r="G65" s="43">
        <v>0</v>
      </c>
      <c r="H65" s="44">
        <v>26486100</v>
      </c>
      <c r="J65" s="30"/>
      <c r="K65" s="30"/>
      <c r="L65" s="30"/>
    </row>
    <row r="66" spans="1:12" ht="15">
      <c r="A66" s="68" t="s">
        <v>58</v>
      </c>
      <c r="B66" s="31">
        <v>82925901.060000002</v>
      </c>
      <c r="C66" s="31">
        <v>0</v>
      </c>
      <c r="D66" s="67">
        <v>82925901.060000002</v>
      </c>
      <c r="E66" s="45"/>
      <c r="F66" s="33"/>
      <c r="G66" s="34"/>
      <c r="H66" s="35"/>
      <c r="J66" s="30"/>
      <c r="K66" s="30"/>
      <c r="L66" s="30"/>
    </row>
    <row r="67" spans="1:12" ht="15">
      <c r="A67" s="68" t="s">
        <v>60</v>
      </c>
      <c r="B67" s="31">
        <v>68337305.319999993</v>
      </c>
      <c r="C67" s="31">
        <v>0</v>
      </c>
      <c r="D67" s="67">
        <v>68337305.319999993</v>
      </c>
      <c r="E67" s="26" t="s">
        <v>83</v>
      </c>
      <c r="F67" s="27">
        <v>5442567214.4618683</v>
      </c>
      <c r="G67" s="27">
        <v>0</v>
      </c>
      <c r="H67" s="69">
        <v>5442567214.4618683</v>
      </c>
      <c r="I67" s="30">
        <f>H75+H76+H77+H81+H72</f>
        <v>5442567214.4618683</v>
      </c>
      <c r="J67" s="30">
        <f>208061917492+7975364614+22235135080</f>
        <v>238272417186</v>
      </c>
      <c r="K67" s="30"/>
      <c r="L67" s="30"/>
    </row>
    <row r="68" spans="1:12" ht="15">
      <c r="A68" s="68" t="s">
        <v>62</v>
      </c>
      <c r="B68" s="31">
        <v>26092556</v>
      </c>
      <c r="C68" s="31">
        <v>0</v>
      </c>
      <c r="D68" s="67">
        <v>26092556</v>
      </c>
      <c r="E68" s="26" t="s">
        <v>84</v>
      </c>
      <c r="F68" s="27"/>
      <c r="G68" s="28"/>
      <c r="H68" s="70"/>
      <c r="I68" s="30">
        <f>H67-I67</f>
        <v>0</v>
      </c>
      <c r="J68" s="30"/>
      <c r="K68" s="30"/>
      <c r="L68" s="30"/>
    </row>
    <row r="69" spans="1:12" ht="15">
      <c r="A69" s="17" t="s">
        <v>66</v>
      </c>
      <c r="B69" s="24">
        <v>20788302.820000049</v>
      </c>
      <c r="C69" s="24">
        <v>0</v>
      </c>
      <c r="D69" s="66">
        <v>20788302.820000049</v>
      </c>
      <c r="E69" s="19" t="s">
        <v>73</v>
      </c>
      <c r="F69" s="42">
        <v>0</v>
      </c>
      <c r="G69" s="43">
        <v>0</v>
      </c>
      <c r="H69" s="71">
        <v>0</v>
      </c>
      <c r="J69" s="30"/>
      <c r="K69" s="30"/>
      <c r="L69" s="30"/>
    </row>
    <row r="70" spans="1:12" ht="15">
      <c r="A70" s="68" t="s">
        <v>58</v>
      </c>
      <c r="B70" s="31">
        <v>20788302.820000049</v>
      </c>
      <c r="C70" s="31">
        <v>0</v>
      </c>
      <c r="D70" s="67">
        <v>20788302.820000049</v>
      </c>
      <c r="E70" s="45" t="s">
        <v>48</v>
      </c>
      <c r="F70" s="42">
        <v>0</v>
      </c>
      <c r="G70" s="43">
        <v>0</v>
      </c>
      <c r="H70" s="71">
        <v>0</v>
      </c>
      <c r="J70" s="30"/>
      <c r="K70" s="30"/>
      <c r="L70" s="30"/>
    </row>
    <row r="71" spans="1:12" ht="15">
      <c r="A71" s="68" t="s">
        <v>60</v>
      </c>
      <c r="B71" s="31">
        <v>0</v>
      </c>
      <c r="C71" s="31">
        <v>0</v>
      </c>
      <c r="D71" s="67">
        <v>0</v>
      </c>
      <c r="E71" s="45" t="s">
        <v>52</v>
      </c>
      <c r="F71" s="42">
        <v>0</v>
      </c>
      <c r="G71" s="43">
        <v>0</v>
      </c>
      <c r="H71" s="71">
        <v>0</v>
      </c>
      <c r="J71" s="30"/>
      <c r="K71" s="30"/>
      <c r="L71" s="30"/>
    </row>
    <row r="72" spans="1:12" ht="15">
      <c r="A72" s="68" t="s">
        <v>62</v>
      </c>
      <c r="B72" s="31">
        <v>0</v>
      </c>
      <c r="C72" s="31">
        <v>0</v>
      </c>
      <c r="D72" s="67">
        <v>0</v>
      </c>
      <c r="E72" s="19" t="s">
        <v>74</v>
      </c>
      <c r="F72" s="42">
        <v>0</v>
      </c>
      <c r="G72" s="43">
        <v>0</v>
      </c>
      <c r="H72" s="71">
        <v>0</v>
      </c>
      <c r="I72" s="30">
        <f>7797001296+214673779898</f>
        <v>222470781194</v>
      </c>
      <c r="J72" s="30">
        <f>245087275432-22616494238</f>
        <v>222470781194</v>
      </c>
      <c r="K72" s="30"/>
      <c r="L72" s="30"/>
    </row>
    <row r="73" spans="1:12" ht="15">
      <c r="A73" s="23" t="s">
        <v>85</v>
      </c>
      <c r="B73" s="24">
        <v>2054687014.4981358</v>
      </c>
      <c r="C73" s="24">
        <v>235912029979.76566</v>
      </c>
      <c r="D73" s="66">
        <v>237966716994.26382</v>
      </c>
      <c r="E73" s="19" t="s">
        <v>75</v>
      </c>
      <c r="F73" s="42">
        <v>0</v>
      </c>
      <c r="G73" s="43">
        <v>0</v>
      </c>
      <c r="H73" s="71">
        <v>0</v>
      </c>
      <c r="J73" s="30"/>
      <c r="K73" s="30"/>
      <c r="L73" s="30"/>
    </row>
    <row r="74" spans="1:12" ht="15">
      <c r="A74" s="17" t="s">
        <v>56</v>
      </c>
      <c r="B74" s="24">
        <v>455483.53888333385</v>
      </c>
      <c r="C74" s="24">
        <v>169281458.48861223</v>
      </c>
      <c r="D74" s="66">
        <v>169736942.02749556</v>
      </c>
      <c r="E74" s="19" t="s">
        <v>76</v>
      </c>
      <c r="F74" s="42">
        <v>0</v>
      </c>
      <c r="G74" s="43">
        <v>0</v>
      </c>
      <c r="H74" s="71">
        <v>0</v>
      </c>
      <c r="J74" s="30"/>
      <c r="K74" s="30"/>
      <c r="L74" s="30"/>
    </row>
    <row r="75" spans="1:12" ht="15">
      <c r="A75" s="68" t="s">
        <v>58</v>
      </c>
      <c r="B75" s="31">
        <v>455483.53888333385</v>
      </c>
      <c r="C75" s="31">
        <v>149566639.96879208</v>
      </c>
      <c r="D75" s="67">
        <v>150022123.50767541</v>
      </c>
      <c r="E75" s="19" t="s">
        <v>77</v>
      </c>
      <c r="F75" s="37">
        <v>663676737.01421118</v>
      </c>
      <c r="G75" s="38">
        <v>0</v>
      </c>
      <c r="H75" s="72">
        <v>663676737.01421118</v>
      </c>
      <c r="J75" s="30"/>
      <c r="K75" s="30"/>
      <c r="L75" s="30"/>
    </row>
    <row r="76" spans="1:12" ht="15">
      <c r="A76" s="68" t="s">
        <v>60</v>
      </c>
      <c r="B76" s="31">
        <v>0</v>
      </c>
      <c r="C76" s="31">
        <v>4050744.3690801668</v>
      </c>
      <c r="D76" s="67">
        <v>4050744.3690801668</v>
      </c>
      <c r="E76" s="19" t="s">
        <v>78</v>
      </c>
      <c r="F76" s="37">
        <v>3206184642.6359835</v>
      </c>
      <c r="G76" s="38">
        <v>0</v>
      </c>
      <c r="H76" s="72">
        <v>3206184642.6359835</v>
      </c>
      <c r="J76" s="30"/>
      <c r="K76" s="30"/>
      <c r="L76" s="30"/>
    </row>
    <row r="77" spans="1:12" ht="15">
      <c r="A77" s="68" t="s">
        <v>62</v>
      </c>
      <c r="B77" s="31">
        <v>0</v>
      </c>
      <c r="C77" s="31">
        <v>15664074.150740001</v>
      </c>
      <c r="D77" s="67">
        <v>15664074.150740001</v>
      </c>
      <c r="E77" s="19" t="s">
        <v>79</v>
      </c>
      <c r="F77" s="37">
        <v>1399695834.4666669</v>
      </c>
      <c r="G77" s="38">
        <v>0</v>
      </c>
      <c r="H77" s="72">
        <v>1399695834.4666669</v>
      </c>
      <c r="J77" s="30"/>
      <c r="K77" s="30"/>
      <c r="L77" s="30"/>
    </row>
    <row r="78" spans="1:12" ht="15">
      <c r="A78" s="68" t="s">
        <v>64</v>
      </c>
      <c r="B78" s="31">
        <v>0</v>
      </c>
      <c r="C78" s="31">
        <v>0</v>
      </c>
      <c r="D78" s="67">
        <v>0</v>
      </c>
      <c r="E78" s="45" t="s">
        <v>67</v>
      </c>
      <c r="F78" s="42">
        <v>896289051.13666701</v>
      </c>
      <c r="G78" s="43">
        <v>0</v>
      </c>
      <c r="H78" s="71">
        <v>896289051.13666701</v>
      </c>
      <c r="J78" s="30"/>
      <c r="K78" s="30"/>
      <c r="L78" s="30"/>
    </row>
    <row r="79" spans="1:12" ht="15">
      <c r="A79" s="17" t="s">
        <v>66</v>
      </c>
      <c r="B79" s="24">
        <v>2054231530.9592524</v>
      </c>
      <c r="C79" s="24">
        <v>235742748521.27704</v>
      </c>
      <c r="D79" s="66">
        <v>237796980052.23633</v>
      </c>
      <c r="E79" s="45" t="s">
        <v>68</v>
      </c>
      <c r="F79" s="42">
        <v>503406783.32999998</v>
      </c>
      <c r="G79" s="43">
        <v>0</v>
      </c>
      <c r="H79" s="71">
        <v>503406783.32999998</v>
      </c>
      <c r="J79" s="30"/>
      <c r="K79" s="30"/>
      <c r="L79" s="30"/>
    </row>
    <row r="80" spans="1:12" ht="15">
      <c r="A80" s="68" t="s">
        <v>58</v>
      </c>
      <c r="B80" s="31">
        <v>0</v>
      </c>
      <c r="C80" s="31">
        <v>112166729658.41867</v>
      </c>
      <c r="D80" s="67">
        <v>112166729658.41867</v>
      </c>
      <c r="E80" s="45" t="s">
        <v>69</v>
      </c>
      <c r="F80" s="42">
        <v>0</v>
      </c>
      <c r="G80" s="43">
        <v>0</v>
      </c>
      <c r="H80" s="71">
        <v>0</v>
      </c>
      <c r="J80" s="30"/>
      <c r="K80" s="30"/>
      <c r="L80" s="30"/>
    </row>
    <row r="81" spans="1:12" ht="15">
      <c r="A81" s="68" t="s">
        <v>60</v>
      </c>
      <c r="B81" s="31">
        <v>0</v>
      </c>
      <c r="C81" s="31">
        <v>1416384593.5507214</v>
      </c>
      <c r="D81" s="67">
        <v>1416384593.5507214</v>
      </c>
      <c r="E81" s="19" t="s">
        <v>86</v>
      </c>
      <c r="F81" s="37">
        <v>173010000.34500742</v>
      </c>
      <c r="G81" s="38">
        <v>0</v>
      </c>
      <c r="H81" s="72">
        <v>173010000.34500742</v>
      </c>
      <c r="J81" s="30"/>
      <c r="K81" s="30"/>
      <c r="L81" s="30"/>
    </row>
    <row r="82" spans="1:12" ht="15">
      <c r="A82" s="68" t="s">
        <v>62</v>
      </c>
      <c r="B82" s="31">
        <v>2054231530.9592524</v>
      </c>
      <c r="C82" s="31">
        <v>122159634269.30766</v>
      </c>
      <c r="D82" s="67">
        <v>124213865800.26692</v>
      </c>
      <c r="E82" s="45" t="s">
        <v>57</v>
      </c>
      <c r="F82" s="42">
        <v>73010000.34500742</v>
      </c>
      <c r="G82" s="43">
        <v>0</v>
      </c>
      <c r="H82" s="71">
        <v>73010000.34500742</v>
      </c>
      <c r="J82" s="30"/>
      <c r="K82" s="30"/>
      <c r="L82" s="30"/>
    </row>
    <row r="83" spans="1:12" ht="15">
      <c r="A83" s="68" t="s">
        <v>64</v>
      </c>
      <c r="B83" s="31">
        <v>0</v>
      </c>
      <c r="C83" s="31">
        <v>0</v>
      </c>
      <c r="D83" s="67">
        <v>0</v>
      </c>
      <c r="E83" s="45" t="s">
        <v>59</v>
      </c>
      <c r="F83" s="42">
        <v>100000000</v>
      </c>
      <c r="G83" s="43">
        <v>0</v>
      </c>
      <c r="H83" s="71">
        <v>100000000</v>
      </c>
      <c r="J83" s="30"/>
      <c r="K83" s="30"/>
      <c r="L83" s="30"/>
    </row>
    <row r="84" spans="1:12" ht="15">
      <c r="A84" s="23" t="s">
        <v>87</v>
      </c>
      <c r="B84" s="24">
        <v>2763043483.6347585</v>
      </c>
      <c r="C84" s="24">
        <v>70780560883.763428</v>
      </c>
      <c r="D84" s="66">
        <v>73543604367.398193</v>
      </c>
      <c r="E84" s="45" t="s">
        <v>61</v>
      </c>
      <c r="F84" s="42">
        <v>0</v>
      </c>
      <c r="G84" s="43">
        <v>0</v>
      </c>
      <c r="H84" s="71">
        <v>0</v>
      </c>
      <c r="J84" s="30"/>
      <c r="K84" s="30"/>
      <c r="L84" s="30"/>
    </row>
    <row r="85" spans="1:12" ht="15">
      <c r="A85" s="17" t="s">
        <v>56</v>
      </c>
      <c r="B85" s="24">
        <v>2330208659.5776863</v>
      </c>
      <c r="C85" s="24">
        <v>10744856667.719902</v>
      </c>
      <c r="D85" s="66">
        <v>13075065327.297585</v>
      </c>
      <c r="E85" s="19"/>
      <c r="F85" s="33"/>
      <c r="G85" s="34"/>
      <c r="H85" s="35"/>
      <c r="J85" s="30"/>
      <c r="K85" s="30"/>
      <c r="L85" s="30"/>
    </row>
    <row r="86" spans="1:12" ht="15">
      <c r="A86" s="68" t="s">
        <v>58</v>
      </c>
      <c r="B86" s="31">
        <v>110112836.66014008</v>
      </c>
      <c r="C86" s="31">
        <v>831656918.44888282</v>
      </c>
      <c r="D86" s="67">
        <v>941769755.10902297</v>
      </c>
      <c r="E86" s="26" t="s">
        <v>88</v>
      </c>
      <c r="F86" s="27">
        <v>0</v>
      </c>
      <c r="G86" s="28">
        <v>27910820261.59214</v>
      </c>
      <c r="H86" s="29">
        <v>27910820261.590641</v>
      </c>
      <c r="I86" s="30">
        <f>H87+H90+H93+H94+H95+H99</f>
        <v>27910820261.590641</v>
      </c>
      <c r="J86" s="30"/>
      <c r="K86" s="30"/>
      <c r="L86" s="30"/>
    </row>
    <row r="87" spans="1:12" ht="15">
      <c r="A87" s="68" t="s">
        <v>60</v>
      </c>
      <c r="B87" s="31">
        <v>1158196861.0703063</v>
      </c>
      <c r="C87" s="31">
        <v>5895352219.9330177</v>
      </c>
      <c r="D87" s="67">
        <v>7053549081.0033226</v>
      </c>
      <c r="E87" s="19" t="s">
        <v>73</v>
      </c>
      <c r="F87" s="28">
        <v>0</v>
      </c>
      <c r="G87" s="28">
        <v>323338945.86756849</v>
      </c>
      <c r="H87" s="29">
        <v>323338945.86756849</v>
      </c>
      <c r="J87" s="30"/>
      <c r="K87" s="30"/>
      <c r="L87" s="30"/>
    </row>
    <row r="88" spans="1:12" ht="15">
      <c r="A88" s="68" t="s">
        <v>62</v>
      </c>
      <c r="B88" s="31">
        <v>1061898961.8472397</v>
      </c>
      <c r="C88" s="31">
        <v>4017667529.3380003</v>
      </c>
      <c r="D88" s="67">
        <v>5079566491.1852398</v>
      </c>
      <c r="E88" s="45" t="s">
        <v>48</v>
      </c>
      <c r="F88" s="33">
        <v>0</v>
      </c>
      <c r="G88" s="73">
        <v>323338945.86756849</v>
      </c>
      <c r="H88" s="74">
        <v>323338945.86756849</v>
      </c>
      <c r="J88" s="30"/>
      <c r="K88" s="30"/>
      <c r="L88" s="30"/>
    </row>
    <row r="89" spans="1:12" ht="15">
      <c r="A89" s="68" t="s">
        <v>64</v>
      </c>
      <c r="B89" s="31">
        <v>0</v>
      </c>
      <c r="C89" s="31">
        <v>180000</v>
      </c>
      <c r="D89" s="67">
        <v>180000</v>
      </c>
      <c r="E89" s="45" t="s">
        <v>52</v>
      </c>
      <c r="F89" s="33">
        <v>0</v>
      </c>
      <c r="G89" s="73">
        <v>0</v>
      </c>
      <c r="H89" s="74">
        <v>0</v>
      </c>
      <c r="J89" s="30">
        <f>204577481775+7649632905+22345543077</f>
        <v>234572657757</v>
      </c>
      <c r="K89" s="30"/>
      <c r="L89" s="30"/>
    </row>
    <row r="90" spans="1:12" ht="15">
      <c r="A90" s="17" t="s">
        <v>66</v>
      </c>
      <c r="B90" s="24">
        <v>432834824.05707198</v>
      </c>
      <c r="C90" s="24">
        <v>60035704216.043526</v>
      </c>
      <c r="D90" s="66">
        <v>60468539040.100601</v>
      </c>
      <c r="E90" s="19" t="s">
        <v>74</v>
      </c>
      <c r="F90" s="28">
        <v>0</v>
      </c>
      <c r="G90" s="28">
        <v>1169457957.76</v>
      </c>
      <c r="H90" s="29">
        <v>1169457957.76</v>
      </c>
      <c r="I90" s="30"/>
      <c r="J90" s="30">
        <f>6897874913+5393973+746364019</f>
        <v>7649632905</v>
      </c>
      <c r="K90" s="30"/>
      <c r="L90" s="30"/>
    </row>
    <row r="91" spans="1:12" ht="15">
      <c r="A91" s="68" t="s">
        <v>58</v>
      </c>
      <c r="B91" s="31">
        <v>322797653.05028796</v>
      </c>
      <c r="C91" s="31">
        <v>25240956277.314663</v>
      </c>
      <c r="D91" s="67">
        <v>25563753930.364956</v>
      </c>
      <c r="E91" s="19" t="s">
        <v>75</v>
      </c>
      <c r="F91" s="28">
        <v>0</v>
      </c>
      <c r="G91" s="28">
        <v>0</v>
      </c>
      <c r="H91" s="29">
        <v>0</v>
      </c>
      <c r="J91" s="30"/>
      <c r="K91" s="30"/>
      <c r="L91" s="30"/>
    </row>
    <row r="92" spans="1:12" ht="15">
      <c r="A92" s="68" t="s">
        <v>60</v>
      </c>
      <c r="B92" s="31">
        <v>15259984.687424002</v>
      </c>
      <c r="C92" s="31">
        <v>1379029306.5107329</v>
      </c>
      <c r="D92" s="67">
        <v>1394289291.1981568</v>
      </c>
      <c r="E92" s="19" t="s">
        <v>76</v>
      </c>
      <c r="F92" s="28">
        <v>0</v>
      </c>
      <c r="G92" s="28">
        <v>0</v>
      </c>
      <c r="H92" s="29">
        <v>0</v>
      </c>
      <c r="J92" s="30"/>
      <c r="K92" s="30"/>
      <c r="L92" s="30"/>
    </row>
    <row r="93" spans="1:12" ht="15">
      <c r="A93" s="68" t="s">
        <v>62</v>
      </c>
      <c r="B93" s="31">
        <v>94777186.319360003</v>
      </c>
      <c r="C93" s="31">
        <v>33415718632.218128</v>
      </c>
      <c r="D93" s="67">
        <v>33510495818.537491</v>
      </c>
      <c r="E93" s="19" t="s">
        <v>77</v>
      </c>
      <c r="F93" s="28">
        <v>0</v>
      </c>
      <c r="G93" s="28">
        <v>12860769.549999999</v>
      </c>
      <c r="H93" s="29">
        <v>12860769.549999999</v>
      </c>
      <c r="J93" s="30"/>
      <c r="K93" s="30"/>
      <c r="L93" s="30"/>
    </row>
    <row r="94" spans="1:12" ht="15">
      <c r="A94" s="68" t="s">
        <v>64</v>
      </c>
      <c r="B94" s="31">
        <v>0</v>
      </c>
      <c r="C94" s="31">
        <v>0</v>
      </c>
      <c r="D94" s="67">
        <v>0</v>
      </c>
      <c r="E94" s="19" t="s">
        <v>78</v>
      </c>
      <c r="F94" s="28">
        <v>0</v>
      </c>
      <c r="G94" s="28">
        <v>73849702.609999999</v>
      </c>
      <c r="H94" s="29">
        <v>73849702.609999999</v>
      </c>
      <c r="J94" s="30"/>
      <c r="K94" s="30"/>
      <c r="L94" s="30"/>
    </row>
    <row r="95" spans="1:12" ht="15">
      <c r="A95" s="23" t="s">
        <v>89</v>
      </c>
      <c r="B95" s="24">
        <v>47028835.962343909</v>
      </c>
      <c r="C95" s="24">
        <v>15169889210.3326</v>
      </c>
      <c r="D95" s="66">
        <v>15216918046.294945</v>
      </c>
      <c r="E95" s="19" t="s">
        <v>79</v>
      </c>
      <c r="F95" s="28">
        <v>0</v>
      </c>
      <c r="G95" s="28">
        <v>24570618848.889988</v>
      </c>
      <c r="H95" s="29">
        <v>24570618848.888489</v>
      </c>
      <c r="J95" s="30"/>
      <c r="K95" s="30"/>
      <c r="L95" s="30"/>
    </row>
    <row r="96" spans="1:12" ht="15">
      <c r="A96" s="17" t="s">
        <v>56</v>
      </c>
      <c r="B96" s="24">
        <v>47028835.962343909</v>
      </c>
      <c r="C96" s="24">
        <v>616058564.99000001</v>
      </c>
      <c r="D96" s="66">
        <v>663087400.95234394</v>
      </c>
      <c r="E96" s="45" t="s">
        <v>67</v>
      </c>
      <c r="F96" s="33">
        <v>0</v>
      </c>
      <c r="G96" s="73">
        <v>21142850261.298176</v>
      </c>
      <c r="H96" s="74">
        <v>21142850261.296677</v>
      </c>
      <c r="J96" s="30"/>
      <c r="K96" s="30"/>
      <c r="L96" s="30"/>
    </row>
    <row r="97" spans="1:12" ht="15">
      <c r="A97" s="68" t="s">
        <v>58</v>
      </c>
      <c r="B97" s="31">
        <v>47028835.962343909</v>
      </c>
      <c r="C97" s="31">
        <v>616058564.99000001</v>
      </c>
      <c r="D97" s="67">
        <v>663087400.95234394</v>
      </c>
      <c r="E97" s="45" t="s">
        <v>68</v>
      </c>
      <c r="F97" s="33">
        <v>0</v>
      </c>
      <c r="G97" s="73">
        <v>3155715649.4188604</v>
      </c>
      <c r="H97" s="74">
        <v>3155715649.4188604</v>
      </c>
      <c r="J97" s="30"/>
      <c r="K97" s="30"/>
      <c r="L97" s="30"/>
    </row>
    <row r="98" spans="1:12" ht="15">
      <c r="A98" s="68" t="s">
        <v>60</v>
      </c>
      <c r="B98" s="31">
        <v>0</v>
      </c>
      <c r="C98" s="31">
        <v>0</v>
      </c>
      <c r="D98" s="67">
        <v>0</v>
      </c>
      <c r="E98" s="45" t="s">
        <v>69</v>
      </c>
      <c r="F98" s="33">
        <v>0</v>
      </c>
      <c r="G98" s="73">
        <v>272052938.17295051</v>
      </c>
      <c r="H98" s="74">
        <v>272052938.17295051</v>
      </c>
      <c r="J98" s="30"/>
      <c r="K98" s="30"/>
      <c r="L98" s="30"/>
    </row>
    <row r="99" spans="1:12" ht="15">
      <c r="A99" s="68" t="s">
        <v>62</v>
      </c>
      <c r="B99" s="31">
        <v>0</v>
      </c>
      <c r="C99" s="31">
        <v>0</v>
      </c>
      <c r="D99" s="67">
        <v>0</v>
      </c>
      <c r="E99" s="19" t="s">
        <v>86</v>
      </c>
      <c r="F99" s="28">
        <v>0</v>
      </c>
      <c r="G99" s="28">
        <v>1760694036.9145863</v>
      </c>
      <c r="H99" s="29">
        <v>1760694036.9145863</v>
      </c>
      <c r="J99" s="30"/>
      <c r="K99" s="30"/>
      <c r="L99" s="30"/>
    </row>
    <row r="100" spans="1:12" ht="15">
      <c r="A100" s="17" t="s">
        <v>66</v>
      </c>
      <c r="B100" s="24">
        <v>0</v>
      </c>
      <c r="C100" s="24">
        <v>14553830645.3426</v>
      </c>
      <c r="D100" s="66">
        <v>14553830645.3426</v>
      </c>
      <c r="E100" s="45" t="s">
        <v>57</v>
      </c>
      <c r="F100" s="33">
        <v>0</v>
      </c>
      <c r="G100" s="73">
        <v>1760694036.9145863</v>
      </c>
      <c r="H100" s="74">
        <v>1760694036.9145863</v>
      </c>
      <c r="J100" s="30"/>
      <c r="K100" s="30"/>
      <c r="L100" s="30"/>
    </row>
    <row r="101" spans="1:12" ht="15">
      <c r="A101" s="68" t="s">
        <v>58</v>
      </c>
      <c r="B101" s="24">
        <v>0</v>
      </c>
      <c r="C101" s="24">
        <v>1711564906.4391561</v>
      </c>
      <c r="D101" s="66">
        <v>1711564906.4391561</v>
      </c>
      <c r="E101" s="45" t="s">
        <v>59</v>
      </c>
      <c r="F101" s="33">
        <v>0</v>
      </c>
      <c r="G101" s="73">
        <v>0</v>
      </c>
      <c r="H101" s="74">
        <v>0</v>
      </c>
      <c r="J101" s="30"/>
      <c r="K101" s="30"/>
      <c r="L101" s="30"/>
    </row>
    <row r="102" spans="1:12" ht="15">
      <c r="A102" s="68" t="s">
        <v>60</v>
      </c>
      <c r="B102" s="24">
        <v>0</v>
      </c>
      <c r="C102" s="24">
        <v>0</v>
      </c>
      <c r="D102" s="66">
        <v>0</v>
      </c>
      <c r="E102" s="45" t="s">
        <v>61</v>
      </c>
      <c r="F102" s="33">
        <v>0</v>
      </c>
      <c r="G102" s="73">
        <v>0</v>
      </c>
      <c r="H102" s="74">
        <v>0</v>
      </c>
      <c r="J102" s="30"/>
      <c r="K102" s="30"/>
      <c r="L102" s="30"/>
    </row>
    <row r="103" spans="1:12" ht="15">
      <c r="A103" s="68" t="s">
        <v>62</v>
      </c>
      <c r="B103" s="24">
        <v>0</v>
      </c>
      <c r="C103" s="24">
        <v>12842265738.903444</v>
      </c>
      <c r="D103" s="66">
        <v>12842265738.903444</v>
      </c>
      <c r="E103" s="19"/>
      <c r="F103" s="33"/>
      <c r="G103" s="34"/>
      <c r="H103" s="35"/>
      <c r="J103" s="30"/>
      <c r="K103" s="30"/>
      <c r="L103" s="30"/>
    </row>
    <row r="104" spans="1:12" ht="15">
      <c r="A104" s="75"/>
      <c r="B104" s="18"/>
      <c r="C104" s="52"/>
      <c r="D104" s="53"/>
      <c r="E104" s="26" t="s">
        <v>90</v>
      </c>
      <c r="F104" s="27">
        <v>2926780699.2231054</v>
      </c>
      <c r="G104" s="28">
        <v>0</v>
      </c>
      <c r="H104" s="29">
        <v>2926780699.2231054</v>
      </c>
      <c r="J104" s="30"/>
      <c r="K104" s="30"/>
      <c r="L104" s="30"/>
    </row>
    <row r="105" spans="1:12" ht="15">
      <c r="A105" s="23" t="s">
        <v>91</v>
      </c>
      <c r="B105" s="24">
        <v>3925966555.3144956</v>
      </c>
      <c r="C105" s="57">
        <v>0</v>
      </c>
      <c r="D105" s="76">
        <v>3925966554.7144957</v>
      </c>
      <c r="E105" s="19" t="s">
        <v>92</v>
      </c>
      <c r="F105" s="27">
        <v>2758722382.6232362</v>
      </c>
      <c r="G105" s="27">
        <v>0</v>
      </c>
      <c r="H105" s="29">
        <v>2758722382.6232362</v>
      </c>
      <c r="I105" s="30"/>
      <c r="J105" s="30"/>
      <c r="K105" s="30"/>
      <c r="L105" s="30"/>
    </row>
    <row r="106" spans="1:12" ht="15">
      <c r="A106" s="17" t="s">
        <v>93</v>
      </c>
      <c r="B106" s="31">
        <v>954999999.95923352</v>
      </c>
      <c r="C106" s="77">
        <v>0</v>
      </c>
      <c r="D106" s="78">
        <v>954999999.95923352</v>
      </c>
      <c r="E106" s="19" t="s">
        <v>94</v>
      </c>
      <c r="F106" s="27">
        <v>0</v>
      </c>
      <c r="G106" s="27">
        <v>0</v>
      </c>
      <c r="H106" s="29">
        <v>0</v>
      </c>
      <c r="J106" s="30"/>
      <c r="K106" s="30"/>
      <c r="L106" s="30"/>
    </row>
    <row r="107" spans="1:12" ht="15">
      <c r="A107" s="17" t="s">
        <v>95</v>
      </c>
      <c r="B107" s="31">
        <v>2970966554.7552624</v>
      </c>
      <c r="C107" s="77">
        <v>0</v>
      </c>
      <c r="D107" s="78">
        <v>2970966554.7552624</v>
      </c>
      <c r="E107" s="19" t="s">
        <v>96</v>
      </c>
      <c r="F107" s="27">
        <v>168058316.59986925</v>
      </c>
      <c r="G107" s="27">
        <v>0</v>
      </c>
      <c r="H107" s="29">
        <v>168058316.59986925</v>
      </c>
      <c r="J107" s="30"/>
      <c r="K107" s="30"/>
      <c r="L107" s="30"/>
    </row>
    <row r="108" spans="1:12" ht="15">
      <c r="A108" s="17"/>
      <c r="B108" s="18"/>
      <c r="C108" s="52"/>
      <c r="D108" s="53"/>
      <c r="E108" s="19"/>
      <c r="F108" s="79"/>
      <c r="G108" s="80"/>
      <c r="H108" s="81"/>
      <c r="J108" s="30"/>
      <c r="K108" s="30"/>
      <c r="L108" s="30"/>
    </row>
    <row r="109" spans="1:12" ht="15">
      <c r="A109" s="23" t="s">
        <v>97</v>
      </c>
      <c r="B109" s="24">
        <v>8392654960.2379837</v>
      </c>
      <c r="C109" s="24">
        <v>126188041644.71191</v>
      </c>
      <c r="D109" s="66">
        <v>134580696604.94992</v>
      </c>
      <c r="E109" s="26" t="s">
        <v>98</v>
      </c>
      <c r="F109" s="27">
        <v>20978466843.710365</v>
      </c>
      <c r="G109" s="28">
        <v>0</v>
      </c>
      <c r="H109" s="29">
        <v>20978466843.710365</v>
      </c>
      <c r="J109" s="30"/>
      <c r="K109" s="30"/>
      <c r="L109" s="30"/>
    </row>
    <row r="110" spans="1:12" ht="15">
      <c r="A110" s="17" t="s">
        <v>99</v>
      </c>
      <c r="B110" s="24">
        <v>412992171.90999997</v>
      </c>
      <c r="C110" s="24">
        <v>0</v>
      </c>
      <c r="D110" s="66">
        <v>412992171.90999997</v>
      </c>
      <c r="E110" s="19" t="s">
        <v>100</v>
      </c>
      <c r="F110" s="82">
        <v>9730108065.0903492</v>
      </c>
      <c r="G110" s="34">
        <v>0</v>
      </c>
      <c r="H110" s="74">
        <v>9730108065.0903492</v>
      </c>
      <c r="I110" s="30"/>
      <c r="J110" s="30"/>
      <c r="K110" s="30"/>
      <c r="L110" s="30"/>
    </row>
    <row r="111" spans="1:12" ht="15">
      <c r="A111" s="68" t="s">
        <v>101</v>
      </c>
      <c r="B111" s="31">
        <v>0</v>
      </c>
      <c r="C111" s="31">
        <v>0</v>
      </c>
      <c r="D111" s="67">
        <v>0</v>
      </c>
      <c r="E111" s="19" t="s">
        <v>102</v>
      </c>
      <c r="F111" s="82">
        <v>95039558.700000063</v>
      </c>
      <c r="G111" s="34">
        <v>0</v>
      </c>
      <c r="H111" s="74">
        <v>95039558.700000063</v>
      </c>
      <c r="J111" s="30"/>
      <c r="K111" s="30"/>
      <c r="L111" s="30"/>
    </row>
    <row r="112" spans="1:12" ht="15">
      <c r="A112" s="68" t="s">
        <v>103</v>
      </c>
      <c r="B112" s="31">
        <v>0</v>
      </c>
      <c r="C112" s="31">
        <v>0</v>
      </c>
      <c r="D112" s="67">
        <v>0</v>
      </c>
      <c r="E112" s="19" t="s">
        <v>104</v>
      </c>
      <c r="F112" s="82">
        <v>11153319219.920017</v>
      </c>
      <c r="G112" s="34">
        <v>0</v>
      </c>
      <c r="H112" s="74">
        <v>11153319219.920017</v>
      </c>
      <c r="J112" s="30"/>
      <c r="K112" s="30"/>
      <c r="L112" s="30"/>
    </row>
    <row r="113" spans="1:12" ht="15">
      <c r="A113" s="68" t="s">
        <v>105</v>
      </c>
      <c r="B113" s="31">
        <v>0</v>
      </c>
      <c r="C113" s="31">
        <v>0</v>
      </c>
      <c r="D113" s="67">
        <v>0</v>
      </c>
      <c r="E113" s="19"/>
      <c r="F113" s="33"/>
      <c r="G113" s="33"/>
      <c r="H113" s="81"/>
      <c r="J113" s="30"/>
      <c r="K113" s="30"/>
      <c r="L113" s="30"/>
    </row>
    <row r="114" spans="1:12" ht="15">
      <c r="A114" s="68" t="s">
        <v>106</v>
      </c>
      <c r="B114" s="31">
        <v>412992171.90999997</v>
      </c>
      <c r="C114" s="31">
        <v>0</v>
      </c>
      <c r="D114" s="67">
        <v>412992171.90999997</v>
      </c>
      <c r="E114" s="26" t="s">
        <v>107</v>
      </c>
      <c r="F114" s="27">
        <v>7346487601.2293758</v>
      </c>
      <c r="G114" s="28">
        <v>21351753956.149914</v>
      </c>
      <c r="H114" s="29">
        <v>28698241557.379288</v>
      </c>
      <c r="I114" s="30">
        <f t="shared" ref="I114:I122" si="0">F114+G114</f>
        <v>28698241557.379288</v>
      </c>
      <c r="J114" s="30">
        <f t="shared" ref="J114:J122" si="1">H114-I114</f>
        <v>0</v>
      </c>
      <c r="K114" s="30"/>
      <c r="L114" s="30"/>
    </row>
    <row r="115" spans="1:12" ht="15">
      <c r="A115" s="17" t="s">
        <v>108</v>
      </c>
      <c r="B115" s="24">
        <v>1691809553.8249834</v>
      </c>
      <c r="C115" s="24">
        <v>1036827080</v>
      </c>
      <c r="D115" s="66">
        <v>2728636633.8249836</v>
      </c>
      <c r="E115" s="19" t="s">
        <v>109</v>
      </c>
      <c r="F115" s="82">
        <v>176083141.78999999</v>
      </c>
      <c r="G115" s="73">
        <v>0</v>
      </c>
      <c r="H115" s="74">
        <v>176083141.78999999</v>
      </c>
      <c r="I115" s="30">
        <f t="shared" si="0"/>
        <v>176083141.78999999</v>
      </c>
      <c r="J115" s="30">
        <f t="shared" si="1"/>
        <v>0</v>
      </c>
      <c r="K115" s="30"/>
      <c r="L115" s="30"/>
    </row>
    <row r="116" spans="1:12" ht="15">
      <c r="A116" s="17" t="s">
        <v>110</v>
      </c>
      <c r="B116" s="24">
        <v>111589821.25999999</v>
      </c>
      <c r="C116" s="24">
        <v>97382984553.092911</v>
      </c>
      <c r="D116" s="66">
        <v>97494574374.352921</v>
      </c>
      <c r="E116" s="19" t="s">
        <v>111</v>
      </c>
      <c r="F116" s="82">
        <v>1018856497.7701648</v>
      </c>
      <c r="G116" s="73">
        <v>10546324.918891406</v>
      </c>
      <c r="H116" s="74">
        <v>1029402822.689056</v>
      </c>
      <c r="I116" s="30">
        <f t="shared" si="0"/>
        <v>1029402822.6890563</v>
      </c>
      <c r="J116" s="30">
        <f t="shared" si="1"/>
        <v>0</v>
      </c>
      <c r="K116" s="30"/>
      <c r="L116" s="30"/>
    </row>
    <row r="117" spans="1:12" ht="15">
      <c r="A117" s="17" t="s">
        <v>112</v>
      </c>
      <c r="B117" s="24">
        <v>5945145635.6129999</v>
      </c>
      <c r="C117" s="24">
        <v>18889806464.850204</v>
      </c>
      <c r="D117" s="66">
        <v>24834952100.463203</v>
      </c>
      <c r="E117" s="19" t="s">
        <v>113</v>
      </c>
      <c r="F117" s="82">
        <v>238872376.85963005</v>
      </c>
      <c r="G117" s="73">
        <v>1403257873.0825546</v>
      </c>
      <c r="H117" s="74">
        <v>1642130249.9421844</v>
      </c>
      <c r="I117" s="30">
        <f t="shared" si="0"/>
        <v>1642130249.9421847</v>
      </c>
      <c r="J117" s="30">
        <f t="shared" si="1"/>
        <v>0</v>
      </c>
      <c r="K117" s="30"/>
      <c r="L117" s="30"/>
    </row>
    <row r="118" spans="1:12" ht="15">
      <c r="A118" s="68" t="s">
        <v>114</v>
      </c>
      <c r="B118" s="31">
        <v>5945145635.6129999</v>
      </c>
      <c r="C118" s="31">
        <v>0</v>
      </c>
      <c r="D118" s="67">
        <v>5945145635.6129999</v>
      </c>
      <c r="E118" s="19" t="s">
        <v>115</v>
      </c>
      <c r="F118" s="82">
        <v>534491736.93831748</v>
      </c>
      <c r="G118" s="73">
        <v>-4083933.2241398823</v>
      </c>
      <c r="H118" s="74">
        <v>530407803.71417761</v>
      </c>
      <c r="I118" s="30">
        <f t="shared" si="0"/>
        <v>530407803.71417761</v>
      </c>
      <c r="J118" s="30">
        <f t="shared" si="1"/>
        <v>0</v>
      </c>
      <c r="K118" s="30"/>
      <c r="L118" s="30"/>
    </row>
    <row r="119" spans="1:12" ht="15">
      <c r="A119" s="68" t="s">
        <v>116</v>
      </c>
      <c r="B119" s="31">
        <v>0</v>
      </c>
      <c r="C119" s="31">
        <v>18889806464.850204</v>
      </c>
      <c r="D119" s="67">
        <v>18889806464.850204</v>
      </c>
      <c r="E119" s="19" t="s">
        <v>117</v>
      </c>
      <c r="F119" s="82">
        <v>968668458.4883796</v>
      </c>
      <c r="G119" s="73">
        <v>2780108468.0179911</v>
      </c>
      <c r="H119" s="74">
        <v>3748776926.5063705</v>
      </c>
      <c r="I119" s="30">
        <f t="shared" si="0"/>
        <v>3748776926.5063705</v>
      </c>
      <c r="J119" s="30">
        <f t="shared" si="1"/>
        <v>0</v>
      </c>
      <c r="K119" s="30"/>
      <c r="L119" s="30"/>
    </row>
    <row r="120" spans="1:12" ht="15">
      <c r="A120" s="17" t="s">
        <v>118</v>
      </c>
      <c r="B120" s="24">
        <v>231117777.63</v>
      </c>
      <c r="C120" s="24">
        <v>8878423546.7688046</v>
      </c>
      <c r="D120" s="66">
        <v>9109541324.3988037</v>
      </c>
      <c r="E120" s="19" t="s">
        <v>119</v>
      </c>
      <c r="F120" s="82">
        <v>0</v>
      </c>
      <c r="G120" s="73">
        <v>0</v>
      </c>
      <c r="H120" s="74">
        <v>0</v>
      </c>
      <c r="I120" s="30">
        <f t="shared" si="0"/>
        <v>0</v>
      </c>
      <c r="J120" s="30">
        <f t="shared" si="1"/>
        <v>0</v>
      </c>
      <c r="K120" s="30"/>
      <c r="L120" s="30"/>
    </row>
    <row r="121" spans="1:12" ht="15">
      <c r="A121" s="68" t="s">
        <v>120</v>
      </c>
      <c r="B121" s="31">
        <v>231117777.63</v>
      </c>
      <c r="C121" s="31">
        <v>0</v>
      </c>
      <c r="D121" s="67">
        <v>231117777.63</v>
      </c>
      <c r="E121" s="19" t="s">
        <v>121</v>
      </c>
      <c r="F121" s="82">
        <v>41940264.995193541</v>
      </c>
      <c r="G121" s="73">
        <v>0</v>
      </c>
      <c r="H121" s="74">
        <v>41940264.995193541</v>
      </c>
      <c r="I121" s="30">
        <f t="shared" si="0"/>
        <v>41940264.995193541</v>
      </c>
      <c r="J121" s="30">
        <f t="shared" si="1"/>
        <v>0</v>
      </c>
      <c r="K121" s="30"/>
      <c r="L121" s="30"/>
    </row>
    <row r="122" spans="1:12" ht="15">
      <c r="A122" s="68" t="s">
        <v>122</v>
      </c>
      <c r="B122" s="31">
        <v>0</v>
      </c>
      <c r="C122" s="31">
        <v>8878423546.7688046</v>
      </c>
      <c r="D122" s="67">
        <v>8878423546.7688046</v>
      </c>
      <c r="E122" s="19" t="s">
        <v>123</v>
      </c>
      <c r="F122" s="82">
        <v>4367575124.3876896</v>
      </c>
      <c r="G122" s="73">
        <v>17161925223.354618</v>
      </c>
      <c r="H122" s="74">
        <v>21529500347.742306</v>
      </c>
      <c r="I122" s="30">
        <f t="shared" si="0"/>
        <v>21529500347.74231</v>
      </c>
      <c r="J122" s="30">
        <f t="shared" si="1"/>
        <v>0</v>
      </c>
      <c r="K122" s="30"/>
      <c r="L122" s="30"/>
    </row>
    <row r="123" spans="1:12" ht="15">
      <c r="A123" s="68"/>
      <c r="B123" s="83"/>
      <c r="C123" s="84"/>
      <c r="D123" s="85"/>
      <c r="E123" s="19"/>
      <c r="F123" s="33"/>
      <c r="G123" s="34"/>
      <c r="H123" s="35"/>
      <c r="J123" s="30"/>
      <c r="K123" s="30"/>
      <c r="L123" s="30"/>
    </row>
    <row r="124" spans="1:12" ht="15">
      <c r="A124" s="23" t="s">
        <v>124</v>
      </c>
      <c r="B124" s="24">
        <v>487659994.16487855</v>
      </c>
      <c r="C124" s="24">
        <v>0</v>
      </c>
      <c r="D124" s="66">
        <v>487659994.16487855</v>
      </c>
      <c r="E124" s="19"/>
      <c r="F124" s="33"/>
      <c r="G124" s="33"/>
      <c r="H124" s="86"/>
      <c r="J124" s="30"/>
      <c r="K124" s="30">
        <f>195872617711+8642264879+20284542347</f>
        <v>224799424937</v>
      </c>
      <c r="L124" s="30"/>
    </row>
    <row r="125" spans="1:12" ht="15">
      <c r="A125" s="62"/>
      <c r="B125" s="63"/>
      <c r="C125" s="64"/>
      <c r="D125" s="65"/>
      <c r="E125" s="19"/>
      <c r="F125" s="33"/>
      <c r="G125" s="34"/>
      <c r="H125" s="35"/>
      <c r="J125" s="30"/>
      <c r="K125" s="30"/>
      <c r="L125" s="30"/>
    </row>
    <row r="126" spans="1:12" ht="15">
      <c r="A126" s="23" t="s">
        <v>125</v>
      </c>
      <c r="B126" s="87">
        <v>0</v>
      </c>
      <c r="C126" s="88">
        <v>0</v>
      </c>
      <c r="D126" s="76">
        <v>0</v>
      </c>
      <c r="E126" s="19"/>
      <c r="F126" s="33"/>
      <c r="G126" s="34"/>
      <c r="H126" s="35"/>
      <c r="J126" s="30"/>
      <c r="K126" s="30"/>
      <c r="L126" s="30"/>
    </row>
    <row r="127" spans="1:12" ht="15">
      <c r="A127" s="17"/>
      <c r="B127" s="18"/>
      <c r="C127" s="52"/>
      <c r="D127" s="65"/>
      <c r="E127" s="89"/>
      <c r="F127" s="33"/>
      <c r="G127" s="34"/>
      <c r="H127" s="35"/>
      <c r="J127" s="30"/>
      <c r="K127" s="30">
        <f>203645046945+7574855359+21396117518</f>
        <v>232616019822</v>
      </c>
      <c r="L127" s="30"/>
    </row>
    <row r="128" spans="1:12" ht="15">
      <c r="A128" s="23" t="s">
        <v>126</v>
      </c>
      <c r="B128" s="24">
        <v>31488041703.52845</v>
      </c>
      <c r="C128" s="24">
        <v>27858416394.581696</v>
      </c>
      <c r="D128" s="66">
        <v>59346458098.110153</v>
      </c>
      <c r="E128" s="89"/>
      <c r="F128" s="33"/>
      <c r="G128" s="34"/>
      <c r="H128" s="35"/>
      <c r="J128" s="30"/>
      <c r="K128" s="30"/>
      <c r="L128" s="30"/>
    </row>
    <row r="129" spans="1:12" ht="15">
      <c r="A129" s="17" t="s">
        <v>127</v>
      </c>
      <c r="B129" s="31">
        <v>5712639555.26336</v>
      </c>
      <c r="C129" s="31">
        <v>5828858273.0749321</v>
      </c>
      <c r="D129" s="67">
        <v>11541497828.338291</v>
      </c>
      <c r="E129" s="89"/>
      <c r="F129" s="33"/>
      <c r="G129" s="34"/>
      <c r="H129" s="35"/>
      <c r="J129" s="30"/>
      <c r="K129" s="30"/>
      <c r="L129" s="30"/>
    </row>
    <row r="130" spans="1:12" ht="15">
      <c r="A130" s="17" t="s">
        <v>128</v>
      </c>
      <c r="B130" s="31">
        <v>8410181698.5411215</v>
      </c>
      <c r="C130" s="31">
        <v>158569524.03036046</v>
      </c>
      <c r="D130" s="67">
        <v>8568751222.5714817</v>
      </c>
      <c r="E130" s="89"/>
      <c r="F130" s="33"/>
      <c r="G130" s="34"/>
      <c r="H130" s="35"/>
      <c r="J130" s="30"/>
      <c r="K130" s="30"/>
      <c r="L130" s="30"/>
    </row>
    <row r="131" spans="1:12" ht="15">
      <c r="A131" s="17" t="s">
        <v>129</v>
      </c>
      <c r="B131" s="31">
        <v>753247938.69329071</v>
      </c>
      <c r="C131" s="31">
        <v>364500118.79472542</v>
      </c>
      <c r="D131" s="67">
        <v>1117748057.4880161</v>
      </c>
      <c r="E131" s="89"/>
      <c r="F131" s="33"/>
      <c r="G131" s="34"/>
      <c r="H131" s="35"/>
      <c r="J131" s="30"/>
      <c r="K131" s="30"/>
      <c r="L131" s="30"/>
    </row>
    <row r="132" spans="1:12" ht="15">
      <c r="A132" s="17" t="s">
        <v>130</v>
      </c>
      <c r="B132" s="31">
        <v>7418170652.1987104</v>
      </c>
      <c r="C132" s="31">
        <v>3055014798.3406386</v>
      </c>
      <c r="D132" s="67">
        <v>10473185450.539351</v>
      </c>
      <c r="E132" s="89"/>
      <c r="F132" s="33"/>
      <c r="G132" s="34"/>
      <c r="H132" s="35"/>
      <c r="J132" s="30"/>
      <c r="K132" s="30"/>
      <c r="L132" s="30"/>
    </row>
    <row r="133" spans="1:12" ht="15">
      <c r="A133" s="17" t="s">
        <v>131</v>
      </c>
      <c r="B133" s="31">
        <v>5287145113.8597565</v>
      </c>
      <c r="C133" s="31">
        <v>725305887.77811146</v>
      </c>
      <c r="D133" s="67">
        <v>6012451001.6378679</v>
      </c>
      <c r="E133" s="89"/>
      <c r="F133" s="33"/>
      <c r="G133" s="34"/>
      <c r="H133" s="35"/>
      <c r="J133" s="30"/>
      <c r="K133" s="30"/>
      <c r="L133" s="30"/>
    </row>
    <row r="134" spans="1:12" ht="15">
      <c r="A134" s="17" t="s">
        <v>132</v>
      </c>
      <c r="B134" s="31">
        <v>1857182548.8512657</v>
      </c>
      <c r="C134" s="31">
        <v>848711252.97846699</v>
      </c>
      <c r="D134" s="67">
        <v>2705893801.8297329</v>
      </c>
      <c r="E134" s="89"/>
      <c r="F134" s="33"/>
      <c r="G134" s="34"/>
      <c r="H134" s="35"/>
      <c r="J134" s="30"/>
      <c r="K134" s="30"/>
      <c r="L134" s="30"/>
    </row>
    <row r="135" spans="1:12" ht="15">
      <c r="A135" s="17" t="s">
        <v>133</v>
      </c>
      <c r="B135" s="31">
        <v>273842989.48768771</v>
      </c>
      <c r="C135" s="31">
        <v>1480997657.5840602</v>
      </c>
      <c r="D135" s="67">
        <v>1754840647.071748</v>
      </c>
      <c r="E135" s="89"/>
      <c r="F135" s="33"/>
      <c r="G135" s="34"/>
      <c r="H135" s="35"/>
      <c r="J135" s="30"/>
      <c r="K135" s="30"/>
      <c r="L135" s="30"/>
    </row>
    <row r="136" spans="1:12" ht="15">
      <c r="A136" s="17" t="s">
        <v>134</v>
      </c>
      <c r="B136" s="31">
        <v>2844137246.973208</v>
      </c>
      <c r="C136" s="31">
        <v>651694915.68744111</v>
      </c>
      <c r="D136" s="67">
        <v>3495832162.6606493</v>
      </c>
      <c r="E136" s="89"/>
      <c r="F136" s="33"/>
      <c r="G136" s="34"/>
      <c r="H136" s="35"/>
      <c r="J136" s="30"/>
      <c r="K136" s="30"/>
      <c r="L136" s="30"/>
    </row>
    <row r="137" spans="1:12" ht="15">
      <c r="A137" s="17" t="s">
        <v>135</v>
      </c>
      <c r="B137" s="31">
        <v>286897056.48000032</v>
      </c>
      <c r="C137" s="31">
        <v>0</v>
      </c>
      <c r="D137" s="67">
        <v>286897056.48000032</v>
      </c>
      <c r="E137" s="89"/>
      <c r="F137" s="33"/>
      <c r="G137" s="34"/>
      <c r="H137" s="35"/>
      <c r="J137" s="30"/>
      <c r="K137" s="30"/>
      <c r="L137" s="30"/>
    </row>
    <row r="138" spans="1:12" ht="15">
      <c r="A138" s="17" t="s">
        <v>136</v>
      </c>
      <c r="B138" s="31">
        <v>6298374</v>
      </c>
      <c r="C138" s="31">
        <v>0</v>
      </c>
      <c r="D138" s="67">
        <v>6298374</v>
      </c>
      <c r="E138" s="89"/>
      <c r="F138" s="33"/>
      <c r="G138" s="34"/>
      <c r="H138" s="35"/>
      <c r="J138" s="30"/>
      <c r="K138" s="30"/>
      <c r="L138" s="30"/>
    </row>
    <row r="139" spans="1:12" ht="15">
      <c r="A139" s="17" t="s">
        <v>137</v>
      </c>
      <c r="B139" s="31">
        <v>273351248.38</v>
      </c>
      <c r="C139" s="31">
        <v>16170618.539999999</v>
      </c>
      <c r="D139" s="67">
        <v>289521866.92000002</v>
      </c>
      <c r="E139" s="89"/>
      <c r="F139" s="33"/>
      <c r="G139" s="34"/>
      <c r="H139" s="35"/>
      <c r="J139" s="30"/>
      <c r="K139" s="30"/>
      <c r="L139" s="30"/>
    </row>
    <row r="140" spans="1:12" ht="15">
      <c r="A140" s="17" t="s">
        <v>138</v>
      </c>
      <c r="B140" s="31">
        <v>5783117932.9987564</v>
      </c>
      <c r="C140" s="31">
        <v>17783608146.113598</v>
      </c>
      <c r="D140" s="67">
        <v>23566726079.112354</v>
      </c>
      <c r="E140" s="89"/>
      <c r="F140" s="33"/>
      <c r="G140" s="34"/>
      <c r="H140" s="35"/>
      <c r="J140" s="30"/>
      <c r="K140" s="30"/>
      <c r="L140" s="30"/>
    </row>
    <row r="141" spans="1:12" ht="15">
      <c r="A141" s="17"/>
      <c r="B141" s="18"/>
      <c r="C141" s="52"/>
      <c r="D141" s="65"/>
      <c r="E141" s="19"/>
      <c r="F141" s="33"/>
      <c r="G141" s="34"/>
      <c r="H141" s="35"/>
      <c r="J141" s="30"/>
      <c r="K141" s="30"/>
      <c r="L141" s="30"/>
    </row>
    <row r="142" spans="1:12" s="97" customFormat="1" ht="15">
      <c r="A142" s="90" t="s">
        <v>139</v>
      </c>
      <c r="B142" s="91"/>
      <c r="C142" s="91"/>
      <c r="D142" s="92">
        <v>910299865821.37378</v>
      </c>
      <c r="E142" s="93" t="s">
        <v>140</v>
      </c>
      <c r="F142" s="94"/>
      <c r="G142" s="95"/>
      <c r="H142" s="96">
        <v>910299865820.71167</v>
      </c>
      <c r="J142" s="98">
        <f>D142-H142</f>
        <v>0.662109375</v>
      </c>
      <c r="K142" s="30"/>
      <c r="L142" s="30"/>
    </row>
    <row r="143" spans="1:12" ht="15">
      <c r="A143" s="62"/>
      <c r="B143" s="63"/>
      <c r="C143" s="64"/>
      <c r="D143" s="65"/>
      <c r="E143" s="19"/>
      <c r="F143" s="33"/>
      <c r="G143" s="34"/>
      <c r="H143" s="35"/>
      <c r="J143" s="98"/>
      <c r="K143" s="30"/>
      <c r="L143" s="30"/>
    </row>
    <row r="144" spans="1:12" ht="15">
      <c r="A144" s="62"/>
      <c r="B144" s="63"/>
      <c r="C144" s="64"/>
      <c r="D144" s="65"/>
      <c r="E144" s="19"/>
      <c r="F144" s="33"/>
      <c r="G144" s="34"/>
      <c r="H144" s="35"/>
      <c r="J144" s="98"/>
      <c r="K144" s="30"/>
      <c r="L144" s="30"/>
    </row>
    <row r="145" spans="1:12" ht="15">
      <c r="A145" s="99" t="s">
        <v>141</v>
      </c>
      <c r="B145" s="40">
        <v>613925933.68163204</v>
      </c>
      <c r="C145" s="40">
        <v>2469751517.8117743</v>
      </c>
      <c r="D145" s="100">
        <v>3083677451.4934063</v>
      </c>
      <c r="E145" s="101" t="s">
        <v>142</v>
      </c>
      <c r="F145" s="42">
        <v>613925933.68163204</v>
      </c>
      <c r="G145" s="42">
        <v>2469751517.8117743</v>
      </c>
      <c r="H145" s="39">
        <v>3083677451.4934063</v>
      </c>
      <c r="I145" s="30"/>
      <c r="J145" s="98">
        <f>D145-H145</f>
        <v>0</v>
      </c>
      <c r="K145" s="30"/>
      <c r="L145" s="30"/>
    </row>
    <row r="146" spans="1:12" ht="15">
      <c r="A146" s="99" t="s">
        <v>143</v>
      </c>
      <c r="B146" s="40">
        <v>10989918133.482048</v>
      </c>
      <c r="C146" s="40">
        <v>13252834892.93222</v>
      </c>
      <c r="D146" s="100">
        <v>24242753026.414268</v>
      </c>
      <c r="E146" s="101" t="s">
        <v>144</v>
      </c>
      <c r="F146" s="42">
        <v>10989918133.482048</v>
      </c>
      <c r="G146" s="42">
        <v>13252834892.93222</v>
      </c>
      <c r="H146" s="39">
        <v>24242753026.414268</v>
      </c>
      <c r="I146" s="30"/>
      <c r="J146" s="98">
        <f>D146-H146</f>
        <v>0</v>
      </c>
      <c r="K146" s="30"/>
      <c r="L146" s="30"/>
    </row>
    <row r="147" spans="1:12" ht="15">
      <c r="A147" s="99" t="s">
        <v>145</v>
      </c>
      <c r="B147" s="40">
        <v>26333661335.661507</v>
      </c>
      <c r="C147" s="40">
        <v>23457140606.565025</v>
      </c>
      <c r="D147" s="100">
        <v>49790801942.176529</v>
      </c>
      <c r="E147" s="101" t="s">
        <v>146</v>
      </c>
      <c r="F147" s="42">
        <v>26333661335.661507</v>
      </c>
      <c r="G147" s="42">
        <v>23457140606.565025</v>
      </c>
      <c r="H147" s="39">
        <v>49790801942.226532</v>
      </c>
      <c r="I147" s="30"/>
      <c r="J147" s="98">
        <f>D147-H147</f>
        <v>-5.00030517578125E-2</v>
      </c>
      <c r="K147" s="30"/>
      <c r="L147" s="30"/>
    </row>
    <row r="148" spans="1:12" ht="15">
      <c r="A148" s="99" t="s">
        <v>147</v>
      </c>
      <c r="B148" s="40">
        <v>1125302948.9099998</v>
      </c>
      <c r="C148" s="40">
        <v>135378436.00230721</v>
      </c>
      <c r="D148" s="100">
        <v>1260681384.9123073</v>
      </c>
      <c r="E148" s="101" t="s">
        <v>148</v>
      </c>
      <c r="F148" s="42">
        <v>1014922424.4299999</v>
      </c>
      <c r="G148" s="42">
        <v>1350661643.8510599</v>
      </c>
      <c r="H148" s="39">
        <v>2365584068.2810597</v>
      </c>
      <c r="I148" s="30"/>
      <c r="J148" s="98"/>
      <c r="K148" s="30"/>
      <c r="L148" s="30"/>
    </row>
    <row r="149" spans="1:12" ht="15">
      <c r="A149" s="99" t="s">
        <v>149</v>
      </c>
      <c r="B149" s="40">
        <v>10028274786.223892</v>
      </c>
      <c r="C149" s="40">
        <v>12574321299.081244</v>
      </c>
      <c r="D149" s="100">
        <v>22602596085.305134</v>
      </c>
      <c r="E149" s="101" t="s">
        <v>150</v>
      </c>
      <c r="F149" s="42">
        <v>10210494969.577621</v>
      </c>
      <c r="G149" s="42">
        <v>12513432648.720909</v>
      </c>
      <c r="H149" s="39">
        <v>22723927618.298531</v>
      </c>
      <c r="I149" s="30"/>
      <c r="J149" s="98"/>
      <c r="K149" s="30"/>
      <c r="L149" s="30"/>
    </row>
    <row r="150" spans="1:12" ht="15.75" thickBot="1">
      <c r="A150" s="102"/>
      <c r="B150" s="103"/>
      <c r="C150" s="104"/>
      <c r="D150" s="105"/>
      <c r="E150" s="106"/>
      <c r="F150" s="107"/>
      <c r="G150" s="108"/>
      <c r="H150" s="109"/>
      <c r="I150" s="30"/>
    </row>
    <row r="151" spans="1:12" ht="15.75" thickTop="1">
      <c r="A151" s="110" t="s">
        <v>151</v>
      </c>
      <c r="B151" s="111"/>
      <c r="C151" s="111"/>
      <c r="D151" s="111"/>
      <c r="E151" s="112"/>
      <c r="F151" s="112"/>
      <c r="G151" s="112"/>
      <c r="H151" s="112"/>
      <c r="I151" s="112"/>
    </row>
    <row r="152" spans="1:12" ht="15">
      <c r="A152" s="112" t="s">
        <v>152</v>
      </c>
      <c r="C152" s="30"/>
      <c r="D152" s="30"/>
      <c r="E152" s="113"/>
      <c r="F152" s="114"/>
      <c r="G152" s="114"/>
      <c r="H152" s="114"/>
    </row>
    <row r="153" spans="1:12" ht="15.75" hidden="1" customHeight="1">
      <c r="E153" s="113"/>
      <c r="F153" s="114"/>
      <c r="G153" s="114"/>
      <c r="H153" s="114"/>
    </row>
    <row r="154" spans="1:12" ht="15" hidden="1">
      <c r="A154" s="115" t="str">
        <f>[1]Sheet2!$A$51</f>
        <v xml:space="preserve">      Budgetary Central Government Deposits</v>
      </c>
      <c r="B154" s="116"/>
      <c r="C154" s="30"/>
      <c r="D154" s="30"/>
      <c r="E154" s="113"/>
      <c r="F154" s="114"/>
      <c r="G154" s="114"/>
    </row>
    <row r="155" spans="1:12" ht="15">
      <c r="B155" s="118"/>
      <c r="D155" s="30"/>
      <c r="E155" s="113"/>
      <c r="F155" s="117"/>
      <c r="G155" s="117"/>
      <c r="H155" s="117"/>
    </row>
    <row r="156" spans="1:12" ht="15">
      <c r="B156" s="118"/>
      <c r="C156" s="30"/>
      <c r="D156" s="30"/>
      <c r="E156" s="113"/>
      <c r="F156" s="117"/>
      <c r="G156" s="117"/>
      <c r="H156" s="117"/>
    </row>
    <row r="157" spans="1:12" ht="15">
      <c r="B157" s="118"/>
      <c r="E157" s="113"/>
      <c r="F157" s="117"/>
      <c r="G157" s="117"/>
      <c r="H157" s="117"/>
    </row>
    <row r="158" spans="1:12" ht="15">
      <c r="E158" s="113"/>
      <c r="F158" s="117"/>
      <c r="G158" s="117"/>
      <c r="H158" s="117"/>
    </row>
    <row r="159" spans="1:12" ht="15">
      <c r="E159" s="113"/>
      <c r="F159" s="117"/>
      <c r="G159" s="117"/>
      <c r="H159" s="117"/>
    </row>
    <row r="160" spans="1:12" ht="15">
      <c r="D160" s="30"/>
      <c r="E160" s="113"/>
      <c r="F160" s="117"/>
      <c r="G160" s="117"/>
      <c r="H160" s="117"/>
    </row>
    <row r="161" spans="5:8" ht="15">
      <c r="E161" s="113"/>
      <c r="F161" s="117"/>
      <c r="G161" s="117"/>
      <c r="H161" s="117"/>
    </row>
    <row r="162" spans="5:8" ht="15">
      <c r="E162" s="113"/>
      <c r="F162" s="117"/>
      <c r="G162" s="117"/>
      <c r="H162" s="117"/>
    </row>
    <row r="163" spans="5:8" ht="15">
      <c r="E163" s="113"/>
      <c r="F163" s="117"/>
      <c r="G163" s="117"/>
      <c r="H163" s="117"/>
    </row>
    <row r="164" spans="5:8" ht="15">
      <c r="E164" s="113"/>
      <c r="F164" s="117"/>
      <c r="G164" s="117"/>
      <c r="H164" s="117"/>
    </row>
    <row r="165" spans="5:8" ht="15">
      <c r="E165" s="113"/>
      <c r="F165" s="117"/>
      <c r="G165" s="117"/>
      <c r="H165" s="117"/>
    </row>
    <row r="166" spans="5:8" ht="15">
      <c r="E166" s="113"/>
      <c r="F166" s="117"/>
      <c r="G166" s="117"/>
      <c r="H166" s="117"/>
    </row>
    <row r="167" spans="5:8" ht="15">
      <c r="E167" s="113"/>
      <c r="F167" s="117"/>
      <c r="G167" s="117"/>
      <c r="H167" s="117"/>
    </row>
    <row r="168" spans="5:8" ht="15">
      <c r="E168" s="113"/>
      <c r="F168" s="117"/>
      <c r="G168" s="117"/>
      <c r="H168" s="117"/>
    </row>
    <row r="169" spans="5:8" ht="15">
      <c r="E169" s="113"/>
      <c r="F169" s="117"/>
      <c r="G169" s="117"/>
      <c r="H169" s="117"/>
    </row>
    <row r="170" spans="5:8" ht="15">
      <c r="E170" s="113"/>
      <c r="F170" s="117"/>
      <c r="G170" s="117"/>
      <c r="H170" s="117"/>
    </row>
    <row r="171" spans="5:8" ht="15">
      <c r="E171" s="113"/>
      <c r="F171" s="117"/>
      <c r="G171" s="117"/>
      <c r="H171" s="117"/>
    </row>
    <row r="172" spans="5:8" ht="15">
      <c r="E172" s="113"/>
      <c r="F172" s="117"/>
      <c r="G172" s="117"/>
      <c r="H172" s="117"/>
    </row>
    <row r="173" spans="5:8" ht="15">
      <c r="E173" s="113"/>
      <c r="F173" s="117"/>
      <c r="G173" s="117"/>
      <c r="H173" s="117"/>
    </row>
    <row r="174" spans="5:8" ht="15">
      <c r="E174" s="113"/>
      <c r="F174" s="117"/>
      <c r="G174" s="117"/>
      <c r="H174" s="117"/>
    </row>
    <row r="175" spans="5:8" ht="15">
      <c r="E175" s="113"/>
      <c r="F175" s="117"/>
      <c r="G175" s="117"/>
      <c r="H175" s="117"/>
    </row>
    <row r="176" spans="5:8" ht="15">
      <c r="E176" s="113"/>
      <c r="F176" s="117"/>
      <c r="G176" s="117"/>
      <c r="H176" s="117"/>
    </row>
    <row r="177" spans="5:8" ht="15">
      <c r="E177" s="113"/>
      <c r="F177" s="117"/>
      <c r="G177" s="117"/>
      <c r="H177" s="117"/>
    </row>
    <row r="178" spans="5:8" ht="15">
      <c r="E178" s="113"/>
      <c r="F178" s="117"/>
      <c r="G178" s="117"/>
      <c r="H178" s="117"/>
    </row>
    <row r="179" spans="5:8" ht="15">
      <c r="E179" s="113"/>
      <c r="F179" s="117"/>
      <c r="G179" s="117"/>
      <c r="H179" s="117"/>
    </row>
    <row r="180" spans="5:8" ht="15">
      <c r="E180" s="113"/>
      <c r="F180" s="117"/>
      <c r="G180" s="117"/>
      <c r="H180" s="117"/>
    </row>
    <row r="181" spans="5:8" ht="15">
      <c r="E181" s="113"/>
      <c r="F181" s="117"/>
      <c r="G181" s="117"/>
      <c r="H181" s="117"/>
    </row>
    <row r="182" spans="5:8" ht="15">
      <c r="E182" s="113"/>
      <c r="F182" s="117"/>
      <c r="G182" s="117"/>
      <c r="H182" s="117"/>
    </row>
    <row r="183" spans="5:8">
      <c r="G183" s="30"/>
      <c r="H183" s="30"/>
    </row>
    <row r="184" spans="5:8">
      <c r="G184" s="30"/>
      <c r="H184" s="30"/>
    </row>
    <row r="185" spans="5:8">
      <c r="G185" s="30"/>
      <c r="H185" s="30"/>
    </row>
    <row r="186" spans="5:8">
      <c r="G186" s="30"/>
      <c r="H186" s="30"/>
    </row>
    <row r="187" spans="5:8">
      <c r="G187" s="30"/>
      <c r="H187" s="30"/>
    </row>
    <row r="188" spans="5:8">
      <c r="G188" s="30"/>
      <c r="H188" s="30"/>
    </row>
    <row r="189" spans="5:8">
      <c r="G189" s="30"/>
      <c r="H189" s="30"/>
    </row>
    <row r="190" spans="5:8">
      <c r="G190" s="30"/>
      <c r="H190" s="30"/>
    </row>
    <row r="191" spans="5:8">
      <c r="G191" s="30"/>
      <c r="H191" s="30"/>
    </row>
    <row r="192" spans="5:8">
      <c r="G192" s="30"/>
      <c r="H192" s="30"/>
    </row>
    <row r="193" spans="7:8">
      <c r="G193" s="30"/>
      <c r="H193" s="30"/>
    </row>
    <row r="194" spans="7:8">
      <c r="G194" s="30"/>
      <c r="H194" s="30"/>
    </row>
    <row r="195" spans="7:8">
      <c r="G195" s="30"/>
      <c r="H195" s="30"/>
    </row>
    <row r="196" spans="7:8">
      <c r="G196" s="30"/>
      <c r="H196" s="30"/>
    </row>
    <row r="197" spans="7:8">
      <c r="G197" s="30"/>
      <c r="H197" s="30"/>
    </row>
    <row r="198" spans="7:8">
      <c r="G198" s="30"/>
      <c r="H198" s="30"/>
    </row>
    <row r="199" spans="7:8">
      <c r="G199" s="30"/>
      <c r="H199" s="30"/>
    </row>
    <row r="200" spans="7:8">
      <c r="G200" s="30"/>
      <c r="H200" s="30"/>
    </row>
    <row r="201" spans="7:8">
      <c r="H201" s="30"/>
    </row>
    <row r="202" spans="7:8">
      <c r="H202" s="30"/>
    </row>
    <row r="203" spans="7:8">
      <c r="H203" s="30"/>
    </row>
    <row r="204" spans="7:8">
      <c r="H204" s="30"/>
    </row>
    <row r="205" spans="7:8">
      <c r="H205" s="30"/>
    </row>
    <row r="206" spans="7:8">
      <c r="H206" s="30"/>
    </row>
    <row r="207" spans="7:8">
      <c r="H207" s="30"/>
    </row>
    <row r="208" spans="7:8">
      <c r="H208" s="30"/>
    </row>
    <row r="209" spans="8:8">
      <c r="H209" s="30"/>
    </row>
    <row r="210" spans="8:8">
      <c r="H210" s="30"/>
    </row>
    <row r="211" spans="8:8">
      <c r="H211" s="30"/>
    </row>
    <row r="212" spans="8:8">
      <c r="H212" s="30"/>
    </row>
    <row r="213" spans="8:8">
      <c r="H213" s="30"/>
    </row>
  </sheetData>
  <mergeCells count="1">
    <mergeCell ref="A1:H1"/>
  </mergeCells>
  <printOptions horizontalCentered="1"/>
  <pageMargins left="0.5" right="0.5" top="0.52" bottom="0.32" header="0.5" footer="0.37"/>
  <pageSetup paperSize="8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P. Lo Tiap Kwong</dc:creator>
  <cp:lastModifiedBy>Nancy P. Lo Tiap Kwong</cp:lastModifiedBy>
  <dcterms:created xsi:type="dcterms:W3CDTF">2012-07-30T06:38:25Z</dcterms:created>
  <dcterms:modified xsi:type="dcterms:W3CDTF">2012-07-30T06:42:36Z</dcterms:modified>
</cp:coreProperties>
</file>